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ANDISK-5D7389\disk1\08長寿命化の活動（共有資料）\06 工事台帳（注意事項含む）\"/>
    </mc:Choice>
  </mc:AlternateContent>
  <xr:revisionPtr revIDLastSave="0" documentId="13_ncr:1_{04E09B11-F361-40A3-95D4-A508BDB97A6B}" xr6:coauthVersionLast="47" xr6:coauthVersionMax="47" xr10:uidLastSave="{00000000-0000-0000-0000-000000000000}"/>
  <bookViews>
    <workbookView xWindow="28680" yWindow="-120" windowWidth="29040" windowHeight="15720" firstSheet="2" activeTab="2" xr2:uid="{0E1F5932-18FD-40C5-8043-7A8E9F16412C}"/>
  </bookViews>
  <sheets>
    <sheet name="フロー図" sheetId="34" r:id="rId1"/>
    <sheet name="提出書類一覧表" sheetId="35" r:id="rId2"/>
    <sheet name="一括記入シート（最初）" sheetId="20" r:id="rId3"/>
    <sheet name="関係書類一覧表" sheetId="21" r:id="rId4"/>
    <sheet name="⓪工事届出書" sheetId="33" r:id="rId5"/>
    <sheet name="①見積依頼書（案）" sheetId="30" r:id="rId6"/>
    <sheet name="②仕様書" sheetId="32" r:id="rId7"/>
    <sheet name="③見積書審査表（見積前審査1回目）" sheetId="23" r:id="rId8"/>
    <sheet name="④工事施行伺" sheetId="4" r:id="rId9"/>
    <sheet name="⑤見積依頼書" sheetId="25" r:id="rId10"/>
    <sheet name="⑥現場説明" sheetId="27" r:id="rId11"/>
    <sheet name="⑦見積書書式" sheetId="7" r:id="rId12"/>
    <sheet name="⑧見積書経過書" sheetId="14" r:id="rId13"/>
    <sheet name="⑨見積書審査表（契約前審査2回目）" sheetId="5" r:id="rId14"/>
    <sheet name="⑩契約伺書" sheetId="17" r:id="rId15"/>
    <sheet name="⑪-1建設工事請負契約書 " sheetId="31" r:id="rId16"/>
    <sheet name="⑪-2請書（契約金額が200万円以下の場合）" sheetId="18" r:id="rId17"/>
    <sheet name="⑫検査調書" sheetId="3" r:id="rId18"/>
    <sheet name="⑬結果通知" sheetId="29" r:id="rId19"/>
    <sheet name="⑭書類チェック" sheetId="28" r:id="rId20"/>
    <sheet name="⑮見積書審査表（変更後）" sheetId="11" r:id="rId21"/>
    <sheet name="⑯変更執行伺書" sheetId="9" r:id="rId22"/>
    <sheet name="⑰-1建設工事変更請負契約書" sheetId="10" r:id="rId23"/>
    <sheet name="⑰-2変更請書" sheetId="19" r:id="rId24"/>
  </sheets>
  <definedNames>
    <definedName name="_xlnm._FilterDatabase" localSheetId="2" hidden="1">'一括記入シート（最初）'!$E$21:$E$22</definedName>
    <definedName name="_xlnm.Print_Area" localSheetId="4">'⓪工事届出書'!$A$1:$AG$53</definedName>
    <definedName name="_xlnm.Print_Area" localSheetId="5">'①見積依頼書（案）'!$A$1:$I$49</definedName>
    <definedName name="_xlnm.Print_Area" localSheetId="6">②仕様書!$A$1:$M$45</definedName>
    <definedName name="_xlnm.Print_Area" localSheetId="7">'③見積書審査表（見積前審査1回目）'!$A$1:$AH$59</definedName>
    <definedName name="_xlnm.Print_Area" localSheetId="8">④工事施行伺!$A$1:$AH$61</definedName>
    <definedName name="_xlnm.Print_Area" localSheetId="9">⑤見積依頼書!$A$1:$I$49</definedName>
    <definedName name="_xlnm.Print_Area" localSheetId="10">⑥現場説明!$A$1:$E$21</definedName>
    <definedName name="_xlnm.Print_Area" localSheetId="11">⑦見積書書式!$A$1:$J$44</definedName>
    <definedName name="_xlnm.Print_Area" localSheetId="12">⑧見積書経過書!$A$1:$AK$56</definedName>
    <definedName name="_xlnm.Print_Area" localSheetId="13">'⑨見積書審査表（契約前審査2回目）'!$A$1:$AH$56</definedName>
    <definedName name="_xlnm.Print_Area" localSheetId="14">⑩契約伺書!$A$1:$AJ$54</definedName>
    <definedName name="_xlnm.Print_Area" localSheetId="15">'⑪-1建設工事請負契約書 '!$A$1:$J$50</definedName>
    <definedName name="_xlnm.Print_Area" localSheetId="16">'⑪-2請書（契約金額が200万円以下の場合）'!$A$1:$K$87</definedName>
    <definedName name="_xlnm.Print_Area" localSheetId="17">⑫検査調書!$A$1:$AK$114</definedName>
    <definedName name="_xlnm.Print_Area" localSheetId="18">⑬結果通知!$A$1:$AM$48</definedName>
    <definedName name="_xlnm.Print_Area" localSheetId="19">⑭書類チェック!$A$1:$I$36</definedName>
    <definedName name="_xlnm.Print_Area" localSheetId="20">'⑮見積書審査表（変更後）'!$A$1:$AH$56</definedName>
    <definedName name="_xlnm.Print_Area" localSheetId="21">⑯変更執行伺書!$A$1:$AJ$110</definedName>
    <definedName name="_xlnm.Print_Area" localSheetId="22">'⑰-1建設工事変更請負契約書'!$A$1:$J$50</definedName>
    <definedName name="_xlnm.Print_Area" localSheetId="23">'⑰-2変更請書'!$B$1:$K$57</definedName>
    <definedName name="_xlnm.Print_Area" localSheetId="0">フロー図!$A$1:$L$61</definedName>
    <definedName name="_xlnm.Print_Area" localSheetId="2">'一括記入シート（最初）'!$A$10:$M$154</definedName>
    <definedName name="_xlnm.Print_Area" localSheetId="3">関係書類一覧表!$A$1:$D$30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20" l="1"/>
  <c r="D24" i="19"/>
  <c r="C7" i="31"/>
  <c r="C7" i="10"/>
  <c r="H3" i="33"/>
  <c r="C22" i="30"/>
  <c r="E4" i="32"/>
  <c r="L5" i="4"/>
  <c r="G36" i="4"/>
  <c r="C22" i="25"/>
  <c r="H3" i="14"/>
  <c r="K15" i="14"/>
  <c r="L5" i="17"/>
  <c r="G36" i="17"/>
  <c r="H4" i="3"/>
  <c r="G4" i="9"/>
  <c r="F39" i="9"/>
  <c r="F30" i="9"/>
  <c r="Z53" i="11"/>
  <c r="Q21" i="11"/>
  <c r="H21" i="11"/>
  <c r="J5" i="11"/>
  <c r="M33" i="3"/>
  <c r="F70" i="3"/>
  <c r="N26" i="29"/>
  <c r="D23" i="18"/>
  <c r="Z56" i="23" l="1"/>
  <c r="J5" i="23"/>
  <c r="Z52" i="5"/>
  <c r="Q21" i="5"/>
  <c r="H21" i="5"/>
  <c r="J5" i="5"/>
  <c r="Q21" i="23"/>
  <c r="H21" i="23"/>
  <c r="Z59" i="9"/>
  <c r="T13" i="11"/>
  <c r="H17" i="5"/>
  <c r="T13" i="5"/>
  <c r="J9" i="5"/>
  <c r="K32" i="14"/>
  <c r="K30" i="14"/>
  <c r="B32" i="14"/>
  <c r="B30" i="14"/>
  <c r="F13" i="25"/>
  <c r="F13" i="30"/>
  <c r="E151" i="20"/>
  <c r="Y8" i="29" s="1"/>
  <c r="E148" i="20"/>
  <c r="AA17" i="3" s="1"/>
  <c r="E145" i="20"/>
  <c r="L50" i="3" s="1"/>
  <c r="C143" i="20"/>
  <c r="E134" i="20"/>
  <c r="G34" i="10" s="1"/>
  <c r="C125" i="20"/>
  <c r="E122" i="20"/>
  <c r="E119" i="20"/>
  <c r="E106" i="20"/>
  <c r="E105" i="20"/>
  <c r="E104" i="20"/>
  <c r="D106" i="20"/>
  <c r="D105" i="20"/>
  <c r="C106" i="20"/>
  <c r="C105" i="20"/>
  <c r="C104" i="20"/>
  <c r="D101" i="20"/>
  <c r="D100" i="20"/>
  <c r="C92" i="20"/>
  <c r="C91" i="20"/>
  <c r="C89" i="20"/>
  <c r="E86" i="20"/>
  <c r="P74" i="9" s="1"/>
  <c r="E83" i="20"/>
  <c r="E79" i="20"/>
  <c r="G40" i="31" s="1"/>
  <c r="D77" i="20"/>
  <c r="J68" i="20"/>
  <c r="I68" i="20"/>
  <c r="H68" i="20"/>
  <c r="C72" i="20"/>
  <c r="C71" i="20"/>
  <c r="C70" i="20"/>
  <c r="C69" i="20"/>
  <c r="C68" i="20"/>
  <c r="J54" i="20"/>
  <c r="E8" i="32" s="1"/>
  <c r="X26" i="23"/>
  <c r="F39" i="19"/>
  <c r="G36" i="19"/>
  <c r="F34" i="19"/>
  <c r="G17" i="10"/>
  <c r="E15" i="10"/>
  <c r="AB22" i="9"/>
  <c r="AB21" i="9"/>
  <c r="AB20" i="9"/>
  <c r="AB19" i="9"/>
  <c r="AB18" i="9"/>
  <c r="AB17" i="9"/>
  <c r="R22" i="9"/>
  <c r="R21" i="9"/>
  <c r="R19" i="9"/>
  <c r="R18" i="9"/>
  <c r="Z61" i="3"/>
  <c r="U61" i="3"/>
  <c r="C5" i="28"/>
  <c r="E31" i="19"/>
  <c r="E29" i="19"/>
  <c r="D13" i="10"/>
  <c r="D11" i="10"/>
  <c r="Z90" i="9"/>
  <c r="C9" i="7"/>
  <c r="B9" i="7"/>
  <c r="A8" i="7"/>
  <c r="A12" i="25"/>
  <c r="A12" i="30"/>
  <c r="P90" i="9"/>
  <c r="D51" i="20"/>
  <c r="C101" i="20" s="1"/>
  <c r="E101" i="20" s="1"/>
  <c r="B10" i="27"/>
  <c r="B9" i="27"/>
  <c r="F78" i="9"/>
  <c r="F73" i="9"/>
  <c r="F72" i="9"/>
  <c r="F71" i="9"/>
  <c r="F70" i="9"/>
  <c r="F69" i="9"/>
  <c r="F68" i="9"/>
  <c r="F67" i="9"/>
  <c r="F66" i="9"/>
  <c r="F65" i="9"/>
  <c r="F64" i="9"/>
  <c r="F62" i="9"/>
  <c r="K28" i="14"/>
  <c r="K26" i="14"/>
  <c r="K24" i="14"/>
  <c r="U19" i="11"/>
  <c r="F92" i="9"/>
  <c r="G24" i="32"/>
  <c r="H24" i="32"/>
  <c r="V13" i="33"/>
  <c r="AB19" i="33"/>
  <c r="P19" i="33"/>
  <c r="V6" i="33"/>
  <c r="H6" i="33"/>
  <c r="E6" i="32"/>
  <c r="G4" i="32"/>
  <c r="D26" i="19"/>
  <c r="F24" i="19"/>
  <c r="C8" i="19"/>
  <c r="B8" i="19"/>
  <c r="B7" i="19"/>
  <c r="G39" i="10"/>
  <c r="F39" i="10"/>
  <c r="F38" i="10"/>
  <c r="F37" i="10"/>
  <c r="B27" i="10"/>
  <c r="C9" i="10"/>
  <c r="F89" i="9"/>
  <c r="F88" i="9"/>
  <c r="F87" i="9"/>
  <c r="F86" i="9"/>
  <c r="F85" i="9"/>
  <c r="F84" i="9"/>
  <c r="F83" i="9"/>
  <c r="F82" i="9"/>
  <c r="F81" i="9"/>
  <c r="F80" i="9"/>
  <c r="F40" i="9"/>
  <c r="N39" i="9"/>
  <c r="R20" i="9"/>
  <c r="R17" i="9"/>
  <c r="H22" i="9"/>
  <c r="Z15" i="9"/>
  <c r="AD9" i="9"/>
  <c r="AA9" i="9"/>
  <c r="X9" i="9"/>
  <c r="U9" i="9"/>
  <c r="R9" i="9"/>
  <c r="O9" i="9"/>
  <c r="L9" i="9"/>
  <c r="I9" i="9"/>
  <c r="F9" i="9"/>
  <c r="C9" i="9"/>
  <c r="R6" i="9"/>
  <c r="I6" i="9"/>
  <c r="E5" i="28"/>
  <c r="C21" i="30"/>
  <c r="C21" i="25"/>
  <c r="L14" i="14"/>
  <c r="C4" i="28"/>
  <c r="H17" i="11"/>
  <c r="J9" i="11"/>
  <c r="Z17" i="23"/>
  <c r="H17" i="23"/>
  <c r="N28" i="29"/>
  <c r="V26" i="29"/>
  <c r="N25" i="29"/>
  <c r="M22" i="29"/>
  <c r="AD13" i="29"/>
  <c r="X13" i="29"/>
  <c r="V12" i="29"/>
  <c r="N70" i="3"/>
  <c r="O60" i="3"/>
  <c r="G60" i="3"/>
  <c r="L52" i="3"/>
  <c r="L35" i="3"/>
  <c r="U33" i="3"/>
  <c r="L29" i="3"/>
  <c r="M32" i="3" s="1"/>
  <c r="AA20" i="3"/>
  <c r="X20" i="3"/>
  <c r="AI5" i="3"/>
  <c r="AF5" i="3"/>
  <c r="AC5" i="3"/>
  <c r="Z5" i="3"/>
  <c r="W5" i="3"/>
  <c r="T5" i="3"/>
  <c r="Q5" i="3"/>
  <c r="N5" i="3"/>
  <c r="K5" i="3"/>
  <c r="H5" i="3"/>
  <c r="E31" i="18"/>
  <c r="D25" i="18"/>
  <c r="F23" i="18"/>
  <c r="D22" i="18"/>
  <c r="C8" i="18"/>
  <c r="B8" i="18"/>
  <c r="B7" i="18"/>
  <c r="D15" i="31"/>
  <c r="C9" i="31"/>
  <c r="E7" i="31"/>
  <c r="F44" i="31"/>
  <c r="G44" i="31"/>
  <c r="F42" i="31"/>
  <c r="F43" i="31"/>
  <c r="C6" i="31"/>
  <c r="F48" i="17"/>
  <c r="F47" i="17"/>
  <c r="F46" i="17"/>
  <c r="F45" i="17"/>
  <c r="F44" i="17"/>
  <c r="F43" i="17"/>
  <c r="F42" i="17"/>
  <c r="F41" i="17"/>
  <c r="F40" i="17"/>
  <c r="F39" i="17"/>
  <c r="G37" i="17"/>
  <c r="N36" i="17"/>
  <c r="F27" i="17"/>
  <c r="AD17" i="17"/>
  <c r="J17" i="17"/>
  <c r="J21" i="17"/>
  <c r="AD10" i="17"/>
  <c r="AA10" i="17"/>
  <c r="X10" i="17"/>
  <c r="U10" i="17"/>
  <c r="R10" i="17"/>
  <c r="O10" i="17"/>
  <c r="L10" i="17"/>
  <c r="I10" i="17"/>
  <c r="F10" i="17"/>
  <c r="C10" i="17"/>
  <c r="Y7" i="17"/>
  <c r="P7" i="17"/>
  <c r="U19" i="5"/>
  <c r="Z17" i="5"/>
  <c r="F74" i="20"/>
  <c r="D75" i="20"/>
  <c r="D74" i="20"/>
  <c r="K44" i="14"/>
  <c r="AC48" i="14"/>
  <c r="D76" i="20"/>
  <c r="K46" i="14" s="1"/>
  <c r="B28" i="14"/>
  <c r="B26" i="14"/>
  <c r="B24" i="14"/>
  <c r="B18" i="14"/>
  <c r="K16" i="14"/>
  <c r="V15" i="14"/>
  <c r="AI4" i="14"/>
  <c r="AF4" i="14"/>
  <c r="AC4" i="14"/>
  <c r="Z4" i="14"/>
  <c r="W4" i="14"/>
  <c r="T4" i="14"/>
  <c r="Q4" i="14"/>
  <c r="N4" i="14"/>
  <c r="K4" i="14"/>
  <c r="H4" i="14"/>
  <c r="D33" i="7"/>
  <c r="F32" i="7"/>
  <c r="D32" i="7"/>
  <c r="B8" i="27"/>
  <c r="B7" i="27"/>
  <c r="B6" i="27"/>
  <c r="C4" i="27"/>
  <c r="C3" i="27"/>
  <c r="N60" i="4"/>
  <c r="N58" i="4"/>
  <c r="N56" i="4"/>
  <c r="N54" i="4"/>
  <c r="N52" i="4"/>
  <c r="F60" i="4"/>
  <c r="F58" i="4"/>
  <c r="F56" i="4"/>
  <c r="F54" i="4"/>
  <c r="F52" i="4"/>
  <c r="F48" i="4"/>
  <c r="F47" i="4"/>
  <c r="F46" i="4"/>
  <c r="F45" i="4"/>
  <c r="F44" i="4"/>
  <c r="F43" i="4"/>
  <c r="F42" i="4"/>
  <c r="F41" i="4"/>
  <c r="F40" i="4"/>
  <c r="F39" i="4"/>
  <c r="F37" i="4"/>
  <c r="N36" i="4"/>
  <c r="AD18" i="4"/>
  <c r="AD11" i="4"/>
  <c r="AA11" i="4"/>
  <c r="X11" i="4"/>
  <c r="U11" i="4"/>
  <c r="R11" i="4"/>
  <c r="O11" i="4"/>
  <c r="L11" i="4"/>
  <c r="I11" i="4"/>
  <c r="F11" i="4"/>
  <c r="C11" i="4"/>
  <c r="X7" i="4"/>
  <c r="N7" i="4"/>
  <c r="P37" i="23"/>
  <c r="P35" i="23"/>
  <c r="P33" i="23"/>
  <c r="P31" i="23"/>
  <c r="P29" i="23"/>
  <c r="E37" i="23"/>
  <c r="E35" i="23"/>
  <c r="E33" i="23"/>
  <c r="E31" i="23"/>
  <c r="E29" i="23"/>
  <c r="T13" i="23"/>
  <c r="J9" i="23"/>
  <c r="U19" i="23"/>
  <c r="G27" i="30"/>
  <c r="D27" i="30"/>
  <c r="D25" i="30"/>
  <c r="F22" i="30"/>
  <c r="G14" i="30"/>
  <c r="A11" i="30"/>
  <c r="A10" i="30"/>
  <c r="A9" i="30"/>
  <c r="A8" i="30"/>
  <c r="G27" i="25"/>
  <c r="D27" i="25"/>
  <c r="C25" i="25"/>
  <c r="F22" i="25"/>
  <c r="G14" i="25"/>
  <c r="A11" i="25"/>
  <c r="A10" i="25"/>
  <c r="A9" i="25"/>
  <c r="A8" i="25"/>
  <c r="D1" i="5"/>
  <c r="B97" i="20"/>
  <c r="C53" i="20"/>
  <c r="D1" i="11"/>
  <c r="E25" i="23"/>
  <c r="C18" i="19"/>
  <c r="D1" i="23"/>
  <c r="M35" i="29"/>
  <c r="P49" i="17"/>
  <c r="F90" i="9"/>
  <c r="K69" i="3"/>
  <c r="B27" i="20"/>
  <c r="B51" i="20"/>
  <c r="A68" i="20"/>
  <c r="A69" i="20"/>
  <c r="A70" i="20"/>
  <c r="A71" i="20"/>
  <c r="A72" i="20"/>
  <c r="C6" i="10"/>
  <c r="E7" i="10"/>
  <c r="F69" i="3"/>
  <c r="K22" i="14"/>
  <c r="T22" i="14"/>
  <c r="E33" i="5"/>
  <c r="P33" i="5"/>
  <c r="P31" i="11"/>
  <c r="D23" i="19"/>
  <c r="Z21" i="5"/>
  <c r="D13" i="31"/>
  <c r="D52" i="20" l="1"/>
  <c r="D53" i="20" s="1"/>
  <c r="J22" i="4" s="1"/>
  <c r="M39" i="29"/>
  <c r="AE39" i="29" s="1"/>
  <c r="M37" i="29"/>
  <c r="AE37" i="29" s="1"/>
  <c r="F43" i="10"/>
  <c r="E29" i="11"/>
  <c r="F13" i="19"/>
  <c r="G44" i="9"/>
  <c r="F48" i="31"/>
  <c r="G53" i="17"/>
  <c r="L42" i="3"/>
  <c r="AC44" i="14"/>
  <c r="B9" i="29"/>
  <c r="F13" i="18"/>
  <c r="E29" i="5"/>
  <c r="B37" i="20"/>
  <c r="S49" i="4"/>
  <c r="D26" i="25"/>
  <c r="D26" i="30"/>
  <c r="E29" i="18"/>
  <c r="L48" i="3"/>
  <c r="M33" i="29"/>
  <c r="L46" i="3"/>
  <c r="I5" i="18"/>
  <c r="I5" i="19"/>
  <c r="Y49" i="17"/>
  <c r="E27" i="18"/>
  <c r="F74" i="9"/>
  <c r="D11" i="31"/>
  <c r="F49" i="17"/>
  <c r="H19" i="9"/>
  <c r="J18" i="4"/>
  <c r="C100" i="20" l="1"/>
  <c r="E100" i="20" s="1"/>
  <c r="J20" i="4"/>
  <c r="C99" i="20"/>
  <c r="F75" i="20"/>
  <c r="K48" i="14"/>
  <c r="J19" i="17"/>
  <c r="H20" i="9"/>
  <c r="F49" i="31"/>
  <c r="F15" i="19"/>
  <c r="F15" i="18"/>
  <c r="B10" i="29"/>
  <c r="G54" i="17"/>
  <c r="L44" i="3"/>
  <c r="F44" i="10"/>
  <c r="L40" i="3"/>
  <c r="P29" i="5"/>
  <c r="F11" i="18"/>
  <c r="F42" i="10"/>
  <c r="F11" i="19"/>
  <c r="G43" i="9"/>
  <c r="P29" i="11"/>
  <c r="F47" i="31"/>
  <c r="G52" i="17"/>
  <c r="B52" i="20"/>
  <c r="B53" i="20"/>
  <c r="Z21" i="11"/>
  <c r="Z17" i="11"/>
  <c r="Z74" i="9"/>
  <c r="AC46" i="14" l="1"/>
  <c r="F77" i="20"/>
  <c r="E99" i="20"/>
  <c r="H17" i="9"/>
  <c r="H18" i="9"/>
  <c r="G17" i="31"/>
  <c r="G33" i="18"/>
  <c r="H21" i="9"/>
  <c r="G41" i="19"/>
  <c r="O38" i="3"/>
  <c r="P31" i="29"/>
  <c r="F104" i="20" l="1"/>
  <c r="AC5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hiroyuki asakawa</author>
  </authors>
  <commentList>
    <comment ref="B17" authorId="0" shapeId="0" xr:uid="{0E228658-A47D-4D1B-A9AD-816990330E01}">
      <text>
        <r>
          <rPr>
            <b/>
            <sz val="9"/>
            <color indexed="81"/>
            <rFont val="MS P ゴシック"/>
            <family val="3"/>
            <charset val="128"/>
          </rPr>
          <t>　位置図
　写真
　見積書又は予算書
　見積依頼書案
　工事仕様書</t>
        </r>
      </text>
    </comment>
    <comment ref="B22" authorId="0" shapeId="0" xr:uid="{4F3463E5-5F2B-40A9-85EA-430DD803831C}">
      <text>
        <r>
          <rPr>
            <b/>
            <sz val="9"/>
            <color indexed="81"/>
            <rFont val="MS P ゴシック"/>
            <family val="3"/>
            <charset val="128"/>
          </rPr>
          <t>　工事施行伺
　見積依頼書
　位置図
　施工図（参考図）
　写真</t>
        </r>
      </text>
    </comment>
    <comment ref="B26" authorId="0" shapeId="0" xr:uid="{953E5A68-E9B8-40DE-B33A-A8A1E879E10C}">
      <text>
        <r>
          <rPr>
            <b/>
            <sz val="9"/>
            <color indexed="81"/>
            <rFont val="MS P ゴシック"/>
            <family val="3"/>
            <charset val="128"/>
          </rPr>
          <t>　見積書
　見積書経過書</t>
        </r>
      </text>
    </comment>
    <comment ref="B30" authorId="0" shapeId="0" xr:uid="{07A36C30-566D-43AF-9C1D-F54DCA095A17}">
      <text>
        <r>
          <rPr>
            <b/>
            <sz val="9"/>
            <color indexed="81"/>
            <rFont val="MS P ゴシック"/>
            <family val="3"/>
            <charset val="128"/>
          </rPr>
          <t>　契約伺書
　契約書（請書）</t>
        </r>
      </text>
    </comment>
    <comment ref="B37" authorId="0" shapeId="0" xr:uid="{F1CD980D-89E7-4C95-86D1-D8CE5B21BE59}">
      <text>
        <r>
          <rPr>
            <b/>
            <sz val="9"/>
            <color indexed="81"/>
            <rFont val="MS P ゴシック"/>
            <family val="3"/>
            <charset val="128"/>
          </rPr>
          <t>　建設工事保険写し
　工程表・着手届
　現場代理人及び
　主任技術者届
　監督員通知書</t>
        </r>
      </text>
    </comment>
    <comment ref="B40" authorId="0" shapeId="0" xr:uid="{B83E09F2-7D55-4060-A84B-B2A37321E5BC}">
      <text>
        <r>
          <rPr>
            <b/>
            <sz val="9"/>
            <color indexed="81"/>
            <rFont val="MS P ゴシック"/>
            <family val="3"/>
            <charset val="128"/>
          </rPr>
          <t>　施工打合せ簿
　※変更協議書
　※80％出来形図
　※変更見積書
　※変更執行伺書
　※建設工事変更請負契約書
　※変更請書</t>
        </r>
      </text>
    </comment>
    <comment ref="B43" authorId="0" shapeId="0" xr:uid="{761ADB3A-094F-4502-835C-9E0F1C14A51C}">
      <text>
        <r>
          <rPr>
            <b/>
            <sz val="9"/>
            <color indexed="81"/>
            <rFont val="MS P ゴシック"/>
            <family val="3"/>
            <charset val="128"/>
          </rPr>
          <t>　しゅん工届
　工事日誌
　工事写真
　マニフェスト
　100％出来形図</t>
        </r>
      </text>
    </comment>
    <comment ref="B46" authorId="0" shapeId="0" xr:uid="{F999F829-AE13-4FD4-986D-4C05653DBBF3}">
      <text>
        <r>
          <rPr>
            <b/>
            <sz val="9"/>
            <color indexed="81"/>
            <rFont val="MS P ゴシック"/>
            <family val="3"/>
            <charset val="128"/>
          </rPr>
          <t>　検査調書
　検査結果通知</t>
        </r>
      </text>
    </comment>
    <comment ref="B49" authorId="0" shapeId="0" xr:uid="{2EAF68C5-7BFD-4B3E-935A-B2C9A43523FF}">
      <text>
        <r>
          <rPr>
            <b/>
            <sz val="9"/>
            <color indexed="81"/>
            <rFont val="MS P ゴシック"/>
            <family val="3"/>
            <charset val="128"/>
          </rPr>
          <t>　工事費請求書
　作業日報</t>
        </r>
      </text>
    </comment>
    <comment ref="B56" authorId="0" shapeId="0" xr:uid="{7EEAA4BE-7291-4E5C-9573-F57C37B597CD}">
      <text>
        <r>
          <rPr>
            <b/>
            <sz val="9"/>
            <color indexed="81"/>
            <rFont val="MS P ゴシック"/>
            <family val="3"/>
            <charset val="128"/>
          </rPr>
          <t>　財産管理台帳
　着手前・完成写真
　100％出来形図</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network_ueda_04</author>
  </authors>
  <commentList>
    <comment ref="C21" authorId="0" shapeId="0" xr:uid="{C7CFF29D-908C-4DED-80C3-50207776DF22}">
      <text>
        <r>
          <rPr>
            <b/>
            <sz val="9"/>
            <color indexed="81"/>
            <rFont val="MS P ゴシック"/>
            <family val="3"/>
            <charset val="128"/>
          </rPr>
          <t>network_ueda_04:</t>
        </r>
        <r>
          <rPr>
            <sz val="9"/>
            <color indexed="81"/>
            <rFont val="MS P ゴシック"/>
            <family val="3"/>
            <charset val="128"/>
          </rPr>
          <t xml:space="preserve">
</t>
        </r>
        <r>
          <rPr>
            <sz val="12"/>
            <color indexed="81"/>
            <rFont val="MS P ゴシック"/>
            <family val="3"/>
            <charset val="128"/>
          </rPr>
          <t>原則として使用しません</t>
        </r>
      </text>
    </comment>
  </commentList>
</comments>
</file>

<file path=xl/sharedStrings.xml><?xml version="1.0" encoding="utf-8"?>
<sst xmlns="http://schemas.openxmlformats.org/spreadsheetml/2006/main" count="1612" uniqueCount="1140">
  <si>
    <r>
      <t>【施設の長寿命化のための活動の外部発注に係る書式】　</t>
    </r>
    <r>
      <rPr>
        <sz val="11"/>
        <color indexed="10"/>
        <rFont val="HGｺﾞｼｯｸM"/>
        <family val="3"/>
        <charset val="128"/>
      </rPr>
      <t>書類の項目をクリックすると自動でその書類に移動します。</t>
    </r>
  </si>
  <si>
    <t>番号</t>
  </si>
  <si>
    <t>様式番号</t>
  </si>
  <si>
    <t>書類</t>
  </si>
  <si>
    <t>用途</t>
  </si>
  <si>
    <t>一括記入シート</t>
  </si>
  <si>
    <t>記入事項の大部分はこちらに記入します（記入した内容は自動で他の書式に転記されます）</t>
  </si>
  <si>
    <t>見積依頼書（提案を含む見積書により発注する場合）</t>
  </si>
  <si>
    <t>提案を含む見積書により発注する場合の見積依頼書</t>
  </si>
  <si>
    <t>見積書書式（参考）</t>
  </si>
  <si>
    <t>設計書を作成して発注する場合に業者から提出される見積書の参考書式</t>
  </si>
  <si>
    <t>契約伺書</t>
  </si>
  <si>
    <t>業者と契約を締結する際に整理</t>
  </si>
  <si>
    <t>変更執行伺書</t>
  </si>
  <si>
    <t>変更がある場合は作成して整理します。</t>
  </si>
  <si>
    <t>建設工事変更請負契約書</t>
  </si>
  <si>
    <t>当初の契約が「契約書」の場合に使用する変更請負契約書です</t>
  </si>
  <si>
    <t>変更請書</t>
  </si>
  <si>
    <t>当初の契約が「請書」の場合に使用する変更請書です</t>
  </si>
  <si>
    <t>検査調書</t>
  </si>
  <si>
    <t>留意事項</t>
  </si>
  <si>
    <r>
      <t>①このファイルは、</t>
    </r>
    <r>
      <rPr>
        <u/>
        <sz val="11"/>
        <rFont val="ＭＳ Ｐゴシック"/>
        <family val="3"/>
        <charset val="128"/>
      </rPr>
      <t>１件の発注につき１つずつ</t>
    </r>
    <r>
      <rPr>
        <sz val="11"/>
        <rFont val="ＭＳ Ｐゴシック"/>
        <family val="3"/>
        <charset val="128"/>
      </rPr>
      <t>作成してください（複数の発注がある場合は、発注ごとファイルをコピーして使ってください）。</t>
    </r>
  </si>
  <si>
    <t>②様式のほとんどの項目は一括記入シートに入力することにより自動入力されますが、手入力する箇所もありますので御注意ください。</t>
  </si>
  <si>
    <t>　また、自動入力やリストから選択するだけでは不十分な場合は、手入力を行ってください。</t>
  </si>
  <si>
    <t>③自動入力された箇所についても内容に誤りがないかどうか必ず確認を行った上で書類を作成してください。</t>
  </si>
  <si>
    <t>○最初（発注前）に記入する事項はここをクリック</t>
  </si>
  <si>
    <t>○落札業者決定後に記入する事項はここをクリック</t>
  </si>
  <si>
    <t>○工事内容に変更があるときはここをクリック</t>
  </si>
  <si>
    <t>○竣工時に記入する事項はここをクリック</t>
  </si>
  <si>
    <t>実施年度、組織の名称、交付金額等</t>
  </si>
  <si>
    <t>実施年度</t>
  </si>
  <si>
    <t>組織の名称</t>
  </si>
  <si>
    <t>代表者の役職名</t>
  </si>
  <si>
    <t>代表者の氏名</t>
  </si>
  <si>
    <t>組織の住所</t>
  </si>
  <si>
    <t>円</t>
  </si>
  <si>
    <t>発注方法</t>
  </si>
  <si>
    <t>いずれかに○</t>
  </si>
  <si>
    <t>設計書を作成し発注する方法（長土連に設計を委託する場合も含む）</t>
  </si>
  <si>
    <t>　</t>
  </si>
  <si>
    <t>工事の概要等</t>
  </si>
  <si>
    <t>工事名</t>
  </si>
  <si>
    <t>工種</t>
  </si>
  <si>
    <t>水路</t>
  </si>
  <si>
    <t>見積業者数</t>
  </si>
  <si>
    <t>受益面積</t>
  </si>
  <si>
    <t>関係戸数</t>
  </si>
  <si>
    <t>業者名</t>
  </si>
  <si>
    <t>代表者の役職及び指名</t>
  </si>
  <si>
    <t>所在地（※長野県から記入）</t>
  </si>
  <si>
    <t>入札先・又は見積先
の業者名と所在地</t>
  </si>
  <si>
    <t>工事施工伺　</t>
  </si>
  <si>
    <t>起案責任者の役職</t>
  </si>
  <si>
    <t>起案責任者の氏名</t>
  </si>
  <si>
    <t xml:space="preserve">上位（会長、副会長等）
下位（担当、事務局等）
</t>
  </si>
  <si>
    <t>（事業概要の記入例）</t>
  </si>
  <si>
    <t>■ 落札業者決定後、以下の枠内の黄色のセルに入力してください。↓</t>
  </si>
  <si>
    <t>第２回入札（見積）額</t>
  </si>
  <si>
    <t>落札業者（いずれかに○）</t>
  </si>
  <si>
    <t>所在地</t>
  </si>
  <si>
    <t>落札決定額</t>
  </si>
  <si>
    <t>第１回</t>
  </si>
  <si>
    <t>落札者氏名</t>
  </si>
  <si>
    <t>第２回（第１回で決まれば記入不要）</t>
  </si>
  <si>
    <t>見積書比較価格</t>
  </si>
  <si>
    <t>内訳</t>
  </si>
  <si>
    <t>見積書記載金額</t>
  </si>
  <si>
    <t>摘要</t>
  </si>
  <si>
    <t>請負比率</t>
  </si>
  <si>
    <t>契約日</t>
  </si>
  <si>
    <t>年</t>
  </si>
  <si>
    <t>月</t>
  </si>
  <si>
    <t>日</t>
  </si>
  <si>
    <t>工期（契約工期）</t>
  </si>
  <si>
    <t>期間</t>
  </si>
  <si>
    <t>日間</t>
  </si>
  <si>
    <t>契約金額</t>
  </si>
  <si>
    <t>契約額</t>
  </si>
  <si>
    <t>（うち消費税額）</t>
  </si>
  <si>
    <t>■ 変更がある場合は、以下の枠内の黄色のセルに入力してください。↓</t>
  </si>
  <si>
    <t>変更回数</t>
  </si>
  <si>
    <t>回</t>
  </si>
  <si>
    <t>変更前</t>
  </si>
  <si>
    <t>変更後</t>
  </si>
  <si>
    <t>変更増減</t>
  </si>
  <si>
    <t>税抜き</t>
  </si>
  <si>
    <t>消費税</t>
  </si>
  <si>
    <t>合計</t>
  </si>
  <si>
    <t>変更後の事業概要</t>
  </si>
  <si>
    <t>変更後の事業概要
（上から一行ずつ記入）</t>
  </si>
  <si>
    <t>変更後の工期（工期が変更になった場合のみ記入）</t>
  </si>
  <si>
    <t>変更理由</t>
  </si>
  <si>
    <t>変更契約日</t>
  </si>
  <si>
    <t>■ 竣工時は、以下の枠内の黄色のセルに入力してください。↓</t>
  </si>
  <si>
    <t>検査職員　</t>
  </si>
  <si>
    <t>役職</t>
  </si>
  <si>
    <t>氏名</t>
  </si>
  <si>
    <t>最終確定額</t>
  </si>
  <si>
    <t>（最終確定額）</t>
  </si>
  <si>
    <t>完成年月日</t>
  </si>
  <si>
    <t>完成検査年月日</t>
  </si>
  <si>
    <t>事業主体</t>
  </si>
  <si>
    <t>受付</t>
  </si>
  <si>
    <t>←青枠は記入の必要なし（上田市で記入）</t>
  </si>
  <si>
    <t>地区名</t>
  </si>
  <si>
    <t>事業名</t>
  </si>
  <si>
    <t>数量</t>
  </si>
  <si>
    <t>事業費</t>
  </si>
  <si>
    <t>（見積業者数）</t>
  </si>
  <si>
    <t>審査意見</t>
  </si>
  <si>
    <t>審査済</t>
  </si>
  <si>
    <t>設計者</t>
  </si>
  <si>
    <t>関係書類一覧表に戻る</t>
  </si>
  <si>
    <t>一括記入シートに戻る</t>
  </si>
  <si>
    <t>会計</t>
  </si>
  <si>
    <t>起案責任者</t>
  </si>
  <si>
    <t>起案日</t>
  </si>
  <si>
    <t>（役職名が正確に記入されていること）</t>
  </si>
  <si>
    <t>１　工事施工概要</t>
  </si>
  <si>
    <t>工事費（税込設計額）</t>
  </si>
  <si>
    <t>工事価格（税抜設計額）</t>
  </si>
  <si>
    <t>←単年度交付金残額を記入</t>
  </si>
  <si>
    <t>消費税額</t>
  </si>
  <si>
    <t>予算区分</t>
  </si>
  <si>
    <t>現年</t>
  </si>
  <si>
    <t>工事区分</t>
  </si>
  <si>
    <t>工事</t>
  </si>
  <si>
    <t>対象活動</t>
  </si>
  <si>
    <t>素掘り水路からコンクリート水路への更新</t>
  </si>
  <si>
    <t>支出科目</t>
  </si>
  <si>
    <t>件名</t>
  </si>
  <si>
    <t>年度</t>
  </si>
  <si>
    <t>場所</t>
  </si>
  <si>
    <t>概要</t>
  </si>
  <si>
    <t>工期</t>
  </si>
  <si>
    <t>～</t>
  </si>
  <si>
    <t>２　入札（見積）先</t>
  </si>
  <si>
    <t>見積通知先</t>
  </si>
  <si>
    <t>←見積業者数が6者以上ある場合は、欄を</t>
  </si>
  <si>
    <t>　　追加してください。</t>
  </si>
  <si>
    <t>●水路本体</t>
  </si>
  <si>
    <t>水路の破損部分の補修</t>
  </si>
  <si>
    <t>農道</t>
  </si>
  <si>
    <t>水路の老朽化部分の補修</t>
  </si>
  <si>
    <t>ため池</t>
  </si>
  <si>
    <t>水路側壁の嵩上げ</t>
  </si>
  <si>
    <t>農地</t>
  </si>
  <si>
    <t>Ｕ字フリューム等既設水路の再布設</t>
  </si>
  <si>
    <t>●水路付帯施設</t>
  </si>
  <si>
    <t>安全施設の補修</t>
  </si>
  <si>
    <t>取水施設の補修</t>
  </si>
  <si>
    <t>安全施設の設置</t>
  </si>
  <si>
    <t>●農道本体</t>
  </si>
  <si>
    <t>農道路肩、農道法面の補修</t>
  </si>
  <si>
    <t>舗装の打換え（一部）</t>
  </si>
  <si>
    <t>未舗装農道を舗装（砂利）</t>
  </si>
  <si>
    <t>未舗装農道を舗装（コンクリート）</t>
  </si>
  <si>
    <t>未舗装農道を舗装（アスファルト）</t>
  </si>
  <si>
    <t>●農道付帯施設</t>
  </si>
  <si>
    <t>農道側溝の補修</t>
  </si>
  <si>
    <t>側溝蓋の設置</t>
  </si>
  <si>
    <t>土側溝をコンクリート側溝に更新</t>
  </si>
  <si>
    <t>●ため池本体</t>
  </si>
  <si>
    <t>洗掘箇所の補修</t>
  </si>
  <si>
    <t>漏水箇所の補修</t>
  </si>
  <si>
    <t>●ため池付帯施設</t>
  </si>
  <si>
    <t>洪水吐の補修</t>
  </si>
  <si>
    <t>ゲート、バルブの更新</t>
  </si>
  <si>
    <t>●農地に係る施設</t>
  </si>
  <si>
    <t>●高度な農地・水の保全活動</t>
  </si>
  <si>
    <t>●地域資源保全プランの策定</t>
  </si>
  <si>
    <t>●活動組織の広域化・体制強化</t>
  </si>
  <si>
    <t>※黄色いセルに入力してください。</t>
  </si>
  <si>
    <t>←発送する際は、発送する日付を記入してください。</t>
  </si>
  <si>
    <t>←発送する際は、宛名は連名ではなく１社ずつとしてください。</t>
  </si>
  <si>
    <t>印</t>
  </si>
  <si>
    <t>記</t>
  </si>
  <si>
    <t>工事場所</t>
  </si>
  <si>
    <t>竣工書類</t>
  </si>
  <si>
    <t>完成期限</t>
  </si>
  <si>
    <t>（質疑は、</t>
  </si>
  <si>
    <t>入札保証金</t>
  </si>
  <si>
    <t>免除</t>
  </si>
  <si>
    <t>契約保証金</t>
  </si>
  <si>
    <t>①</t>
  </si>
  <si>
    <t>②</t>
  </si>
  <si>
    <t>その他</t>
  </si>
  <si>
    <t>時期</t>
  </si>
  <si>
    <t>備考</t>
  </si>
  <si>
    <t>着工前</t>
  </si>
  <si>
    <t>建設工事保険の写し</t>
  </si>
  <si>
    <t>工程表・着手届・現場代理人及び主任技術者届</t>
  </si>
  <si>
    <r>
      <t xml:space="preserve">施工計画書
</t>
    </r>
    <r>
      <rPr>
        <sz val="9"/>
        <rFont val="ＭＳ 明朝"/>
        <family val="1"/>
        <charset val="128"/>
      </rPr>
      <t>※130万円を越える場合のみ必要</t>
    </r>
  </si>
  <si>
    <t>現場組織表（施工体系図）、安全管理組織表、主要材料、施工管理計画、交通管理、建設副産物、その他　</t>
  </si>
  <si>
    <t>施工中</t>
  </si>
  <si>
    <t>施工協議書</t>
  </si>
  <si>
    <t>80％予想出来形図</t>
  </si>
  <si>
    <t>変更設計用</t>
  </si>
  <si>
    <t>舗装コア-採取</t>
  </si>
  <si>
    <t>農道舗装の場合のみ</t>
  </si>
  <si>
    <t>竣工時</t>
  </si>
  <si>
    <t>工事日誌</t>
  </si>
  <si>
    <t>工事写真</t>
  </si>
  <si>
    <t>建設副産物（マニフェスト）</t>
  </si>
  <si>
    <t>100％出来形図・出来形管理図</t>
  </si>
  <si>
    <t>※工種等により不要と思われるもの等については御相談ください。</t>
  </si>
  <si>
    <t>※業者から提案を含む見積書の提出を受けて発注する場合の書式です。</t>
  </si>
  <si>
    <t>見積依頼書</t>
  </si>
  <si>
    <t>見　　積　　書</t>
  </si>
  <si>
    <t>様</t>
  </si>
  <si>
    <t>見　積　人</t>
  </si>
  <si>
    <t>住所</t>
  </si>
  <si>
    <t>商号又は名称</t>
  </si>
  <si>
    <t>代表者氏名</t>
  </si>
  <si>
    <t>工事箇所</t>
  </si>
  <si>
    <t>（単位：円）</t>
  </si>
  <si>
    <t>回数</t>
  </si>
  <si>
    <t>契約伺書（工事）</t>
  </si>
  <si>
    <t>負担限度額</t>
  </si>
  <si>
    <t>←契約額=支払予定額</t>
  </si>
  <si>
    <t>うち消費税額</t>
  </si>
  <si>
    <t xml:space="preserve">
工事区分
</t>
  </si>
  <si>
    <t>支払予定額</t>
  </si>
  <si>
    <t>請　　　　　　書</t>
  </si>
  <si>
    <t>殿</t>
  </si>
  <si>
    <t>受注者住所</t>
  </si>
  <si>
    <t>氏名（代表者）</t>
  </si>
  <si>
    <t>下記の工事の施工については、上田市財務規則に準じて、相違なく完成させます。</t>
  </si>
  <si>
    <t>１　工　 事　 名　</t>
  </si>
  <si>
    <t>２　工事場所名</t>
  </si>
  <si>
    <t>３　工 　　　　期　　</t>
  </si>
  <si>
    <t>自</t>
  </si>
  <si>
    <t>至</t>
  </si>
  <si>
    <t>４　請負代金額</t>
  </si>
  <si>
    <t>うち取引に係る消費税及び地方消費税</t>
  </si>
  <si>
    <t>５　契約保証金</t>
  </si>
  <si>
    <t>７　工事内容</t>
  </si>
  <si>
    <t>別冊の設計図書のとおり</t>
  </si>
  <si>
    <t>変更
　　 回</t>
  </si>
  <si>
    <t>発注先</t>
  </si>
  <si>
    <t>変更執行伺書（工事）</t>
  </si>
  <si>
    <t>※変更がある場合に整理する書式です。</t>
  </si>
  <si>
    <t>変更回数　</t>
  </si>
  <si>
    <t>←変更回数を記入（自動入力、１回なら１）</t>
  </si>
  <si>
    <t>税抜き
消費税
合計</t>
  </si>
  <si>
    <t>←特記事項があれば記入</t>
  </si>
  <si>
    <t>変更執行伺明細書（工事）</t>
  </si>
  <si>
    <t>区分</t>
  </si>
  <si>
    <t>　備考</t>
  </si>
  <si>
    <t>３　変 更 工 期　　</t>
  </si>
  <si>
    <t>←工期が変更になった場合は記入</t>
  </si>
  <si>
    <t>　 工期に変更がない場合は記入の必要はありません</t>
  </si>
  <si>
    <t>５　変更契約保証金増減額</t>
  </si>
  <si>
    <t>発注者</t>
  </si>
  <si>
    <t>請負者</t>
  </si>
  <si>
    <t>※当初の契約が金額要件により「請書」だった
　場合に使用します。</t>
  </si>
  <si>
    <t>変　　更　　請　　書</t>
  </si>
  <si>
    <t>設計図書を承諾のうえ、この工事を相違なく完成させます。</t>
  </si>
  <si>
    <t>３　変　更　工　期</t>
  </si>
  <si>
    <t>４　変更請負代金増加（減少）額</t>
  </si>
  <si>
    <t>５　変更工事の内容</t>
  </si>
  <si>
    <t>検　　査　　調　　書</t>
  </si>
  <si>
    <t>←「完成検査年月日」と同じ日を記入</t>
  </si>
  <si>
    <t>検査員職氏名</t>
  </si>
  <si>
    <t>下記の工事の完成検査を執行した結果、設計書のとおり完成したことを認めます。</t>
  </si>
  <si>
    <t>所属年度</t>
  </si>
  <si>
    <t>請負金額</t>
  </si>
  <si>
    <t>金</t>
  </si>
  <si>
    <t>←最終の税込金額</t>
  </si>
  <si>
    <t>請負者住所氏名</t>
  </si>
  <si>
    <t>契約年月日</t>
  </si>
  <si>
    <t>契約完成期限</t>
  </si>
  <si>
    <t>検査所見</t>
  </si>
  <si>
    <t>別紙　検査状況のとおり</t>
  </si>
  <si>
    <t>検　　　　査　　　　状　　　　況</t>
  </si>
  <si>
    <t>：</t>
  </si>
  <si>
    <t>検査箇所</t>
  </si>
  <si>
    <t>測点</t>
  </si>
  <si>
    <t>設計</t>
  </si>
  <si>
    <t>実績</t>
  </si>
  <si>
    <t>例）
用水路工事</t>
  </si>
  <si>
    <t>例）
ベンチフリューム
250型（BF-2型）</t>
  </si>
  <si>
    <t>L=○m</t>
  </si>
  <si>
    <t>例）
鉄筋コンクリート台付管φ300</t>
  </si>
  <si>
    <t>例）
横断フリューム
250型</t>
  </si>
  <si>
    <t>例）
普通掛口250型</t>
  </si>
  <si>
    <t>N=○個所</t>
  </si>
  <si>
    <t>代表者の氏名（役職名不要）</t>
    <rPh sb="4" eb="6">
      <t>シメイ</t>
    </rPh>
    <rPh sb="7" eb="10">
      <t>ヤクショクメイ</t>
    </rPh>
    <rPh sb="10" eb="12">
      <t>フヨウ</t>
    </rPh>
    <phoneticPr fontId="60"/>
  </si>
  <si>
    <t>←検査職員の決裁欄は斜線で消してください。</t>
    <rPh sb="6" eb="8">
      <t>ケッサイ</t>
    </rPh>
    <phoneticPr fontId="60"/>
  </si>
  <si>
    <t>審査済</t>
    <phoneticPr fontId="60"/>
  </si>
  <si>
    <t>係長</t>
    <rPh sb="0" eb="2">
      <t>カカリチョウ</t>
    </rPh>
    <phoneticPr fontId="60"/>
  </si>
  <si>
    <t>主務者</t>
    <rPh sb="0" eb="3">
      <t>シュムシャ</t>
    </rPh>
    <phoneticPr fontId="60"/>
  </si>
  <si>
    <t>審査意見</t>
    <rPh sb="0" eb="2">
      <t>シンサ</t>
    </rPh>
    <rPh sb="2" eb="4">
      <t>イケン</t>
    </rPh>
    <phoneticPr fontId="60"/>
  </si>
  <si>
    <t>（変更）</t>
    <rPh sb="1" eb="3">
      <t>ヘンコウ</t>
    </rPh>
    <phoneticPr fontId="60"/>
  </si>
  <si>
    <t>決裁日</t>
  </si>
  <si>
    <t>決裁日</t>
    <rPh sb="0" eb="2">
      <t>ケッサイ</t>
    </rPh>
    <rPh sb="2" eb="3">
      <t>ニチ</t>
    </rPh>
    <phoneticPr fontId="60"/>
  </si>
  <si>
    <t>工種</t>
    <rPh sb="0" eb="2">
      <t>コウシュ</t>
    </rPh>
    <phoneticPr fontId="60"/>
  </si>
  <si>
    <t>決裁日</t>
    <rPh sb="0" eb="2">
      <t>ケッサイ</t>
    </rPh>
    <phoneticPr fontId="60"/>
  </si>
  <si>
    <t>決裁区分
※活動組織内で工事施工伺、契約伺等を起案する際の決裁区分を上位から順に詰めて記入</t>
  </si>
  <si>
    <t>←起案日、決裁日を記入（日付の整合が取れるよう注意）</t>
  </si>
  <si>
    <t>決裁</t>
  </si>
  <si>
    <t>契約伺書と一緒に起案・決裁するものです。</t>
  </si>
  <si>
    <t>←必要に応じて決裁区分を変更してください</t>
  </si>
  <si>
    <t>←起案日、決裁日を記入（日付の整合が取れるように）</t>
  </si>
  <si>
    <t>係</t>
    <rPh sb="0" eb="1">
      <t>カカリ</t>
    </rPh>
    <phoneticPr fontId="60"/>
  </si>
  <si>
    <t>施工計画書</t>
  </si>
  <si>
    <t>施工計画書
※130万円を越える場合のみ必要</t>
  </si>
  <si>
    <t>書類検査チェックリスト</t>
    <rPh sb="0" eb="2">
      <t>ショルイ</t>
    </rPh>
    <rPh sb="2" eb="4">
      <t>ケンサ</t>
    </rPh>
    <phoneticPr fontId="60"/>
  </si>
  <si>
    <t>令和</t>
    <rPh sb="0" eb="2">
      <t>レイワ</t>
    </rPh>
    <phoneticPr fontId="60"/>
  </si>
  <si>
    <r>
      <t>工事施行伺　</t>
    </r>
    <r>
      <rPr>
        <sz val="16"/>
        <rFont val="ＭＳ Ｐゴシック"/>
        <family val="3"/>
        <charset val="128"/>
      </rPr>
      <t>兼</t>
    </r>
    <r>
      <rPr>
        <sz val="22"/>
        <rFont val="ＭＳ Ｐゴシック"/>
        <family val="3"/>
        <charset val="128"/>
      </rPr>
      <t>　見積依頼</t>
    </r>
    <r>
      <rPr>
        <sz val="16"/>
        <rFont val="ＭＳ Ｐゴシック"/>
        <family val="3"/>
        <charset val="128"/>
      </rPr>
      <t>の通知について（伺）</t>
    </r>
    <phoneticPr fontId="60"/>
  </si>
  <si>
    <t>（着工日）令和</t>
  </si>
  <si>
    <t>（竣工予定日）令和</t>
  </si>
  <si>
    <t>令和</t>
  </si>
  <si>
    <t>直営施工を原則とするが、下請者がある場合は下請届を提出すること</t>
    <rPh sb="0" eb="4">
      <t>チョクエイセコウ</t>
    </rPh>
    <rPh sb="5" eb="7">
      <t>ゲンソク</t>
    </rPh>
    <rPh sb="12" eb="14">
      <t>シタウケ</t>
    </rPh>
    <rPh sb="14" eb="15">
      <t>シャ</t>
    </rPh>
    <rPh sb="18" eb="20">
      <t>バアイ</t>
    </rPh>
    <rPh sb="21" eb="23">
      <t>シタウケ</t>
    </rPh>
    <rPh sb="23" eb="24">
      <t>トドケ</t>
    </rPh>
    <rPh sb="25" eb="27">
      <t>テイシュツ</t>
    </rPh>
    <phoneticPr fontId="60"/>
  </si>
  <si>
    <t>変更がある場合の設計用</t>
    <rPh sb="5" eb="7">
      <t>バアイ</t>
    </rPh>
    <phoneticPr fontId="60"/>
  </si>
  <si>
    <r>
      <t>※竣工時の</t>
    </r>
    <r>
      <rPr>
        <u/>
        <sz val="11"/>
        <rFont val="ＭＳ 明朝"/>
        <family val="1"/>
        <charset val="128"/>
      </rPr>
      <t>引取検査時には、</t>
    </r>
    <r>
      <rPr>
        <sz val="11"/>
        <rFont val="ＭＳ 明朝"/>
        <family val="1"/>
        <charset val="128"/>
      </rPr>
      <t>上田市地区担当の技術者及びネットワークうえだの担当者が
　立会ます。</t>
    </r>
    <rPh sb="1" eb="3">
      <t>シュンコウ</t>
    </rPh>
    <rPh sb="3" eb="4">
      <t>ジ</t>
    </rPh>
    <rPh sb="5" eb="7">
      <t>ヒキトリ</t>
    </rPh>
    <rPh sb="7" eb="9">
      <t>ケンサ</t>
    </rPh>
    <rPh sb="9" eb="10">
      <t>ジ</t>
    </rPh>
    <rPh sb="13" eb="16">
      <t>ウエダシ</t>
    </rPh>
    <rPh sb="16" eb="18">
      <t>チク</t>
    </rPh>
    <rPh sb="18" eb="20">
      <t>タントウ</t>
    </rPh>
    <rPh sb="21" eb="23">
      <t>ギジュツ</t>
    </rPh>
    <rPh sb="23" eb="24">
      <t>シャ</t>
    </rPh>
    <rPh sb="24" eb="25">
      <t>オヨ</t>
    </rPh>
    <rPh sb="36" eb="39">
      <t>タントウシャ</t>
    </rPh>
    <rPh sb="42" eb="44">
      <t>タチアイ</t>
    </rPh>
    <phoneticPr fontId="60"/>
  </si>
  <si>
    <t>見積最低価格者</t>
    <rPh sb="0" eb="2">
      <t>ミツモリ</t>
    </rPh>
    <rPh sb="2" eb="4">
      <t>サイテイ</t>
    </rPh>
    <rPh sb="4" eb="6">
      <t>カカク</t>
    </rPh>
    <rPh sb="6" eb="7">
      <t>シャ</t>
    </rPh>
    <phoneticPr fontId="60"/>
  </si>
  <si>
    <t>別添仕様書による</t>
    <rPh sb="0" eb="2">
      <t>ベッテン</t>
    </rPh>
    <rPh sb="2" eb="5">
      <t>シヨウショ</t>
    </rPh>
    <phoneticPr fontId="60"/>
  </si>
  <si>
    <t>まで</t>
    <phoneticPr fontId="60"/>
  </si>
  <si>
    <t>添付資料</t>
    <rPh sb="0" eb="2">
      <t>テンプ</t>
    </rPh>
    <rPh sb="2" eb="4">
      <t>シリョウ</t>
    </rPh>
    <phoneticPr fontId="60"/>
  </si>
  <si>
    <t>見積金額（税抜き）</t>
    <rPh sb="5" eb="6">
      <t>ゼイ</t>
    </rPh>
    <rPh sb="6" eb="7">
      <t>ヌ</t>
    </rPh>
    <phoneticPr fontId="60"/>
  </si>
  <si>
    <t>提出書類</t>
    <rPh sb="0" eb="2">
      <t>テイシュツ</t>
    </rPh>
    <phoneticPr fontId="45"/>
  </si>
  <si>
    <t>現場説明会出席者名簿</t>
  </si>
  <si>
    <t>日時及び場所</t>
  </si>
  <si>
    <t>役職</t>
    <rPh sb="0" eb="2">
      <t>ヤクショク</t>
    </rPh>
    <phoneticPr fontId="45"/>
  </si>
  <si>
    <t>出席者の氏名</t>
  </si>
  <si>
    <t>組織名</t>
    <rPh sb="0" eb="2">
      <t>ソシキ</t>
    </rPh>
    <rPh sb="2" eb="3">
      <t>メイ</t>
    </rPh>
    <phoneticPr fontId="45"/>
  </si>
  <si>
    <t>工事名</t>
    <rPh sb="0" eb="2">
      <t>コウジ</t>
    </rPh>
    <rPh sb="2" eb="3">
      <t>メイ</t>
    </rPh>
    <phoneticPr fontId="45"/>
  </si>
  <si>
    <t>工程</t>
    <rPh sb="0" eb="2">
      <t>コウテイ</t>
    </rPh>
    <phoneticPr fontId="45"/>
  </si>
  <si>
    <t>書類の名称</t>
    <rPh sb="0" eb="2">
      <t>ショルイ</t>
    </rPh>
    <rPh sb="3" eb="5">
      <t>メイショウ</t>
    </rPh>
    <phoneticPr fontId="45"/>
  </si>
  <si>
    <t>内　　容</t>
    <rPh sb="0" eb="1">
      <t>ウチ</t>
    </rPh>
    <rPh sb="3" eb="4">
      <t>カタチ</t>
    </rPh>
    <phoneticPr fontId="45"/>
  </si>
  <si>
    <t>書類作成者</t>
    <rPh sb="0" eb="2">
      <t>ショルイ</t>
    </rPh>
    <rPh sb="2" eb="5">
      <t>サクセイシャ</t>
    </rPh>
    <phoneticPr fontId="45"/>
  </si>
  <si>
    <t>チェック欄
（年月日）</t>
    <rPh sb="4" eb="5">
      <t>ラン</t>
    </rPh>
    <rPh sb="7" eb="10">
      <t>ネンガッピ</t>
    </rPh>
    <phoneticPr fontId="45"/>
  </si>
  <si>
    <t>組織</t>
    <rPh sb="0" eb="2">
      <t>ソシキ</t>
    </rPh>
    <phoneticPr fontId="45"/>
  </si>
  <si>
    <t>業者</t>
    <rPh sb="0" eb="2">
      <t>ギョウシャ</t>
    </rPh>
    <phoneticPr fontId="45"/>
  </si>
  <si>
    <t>発　注　時</t>
    <rPh sb="0" eb="1">
      <t>ハッ</t>
    </rPh>
    <rPh sb="2" eb="3">
      <t>チュウ</t>
    </rPh>
    <rPh sb="4" eb="5">
      <t>ジ</t>
    </rPh>
    <phoneticPr fontId="45"/>
  </si>
  <si>
    <t>業者選定調書</t>
    <rPh sb="0" eb="2">
      <t>ギョウシャ</t>
    </rPh>
    <rPh sb="2" eb="4">
      <t>センテイ</t>
    </rPh>
    <rPh sb="4" eb="6">
      <t>チョウショ</t>
    </rPh>
    <phoneticPr fontId="45"/>
  </si>
  <si>
    <t>　入札（見積り）を依頼する業者の選定経過</t>
    <rPh sb="1" eb="3">
      <t>ニュウサツ</t>
    </rPh>
    <rPh sb="4" eb="6">
      <t>ミツ</t>
    </rPh>
    <rPh sb="9" eb="11">
      <t>イライ</t>
    </rPh>
    <rPh sb="13" eb="15">
      <t>ギョウシャ</t>
    </rPh>
    <rPh sb="16" eb="18">
      <t>センテイ</t>
    </rPh>
    <rPh sb="18" eb="20">
      <t>ケイカ</t>
    </rPh>
    <phoneticPr fontId="45"/>
  </si>
  <si>
    <t>○</t>
    <phoneticPr fontId="45"/>
  </si>
  <si>
    <t>入札通知書
（見積依頼書）</t>
    <rPh sb="0" eb="2">
      <t>ニュウサツ</t>
    </rPh>
    <rPh sb="2" eb="5">
      <t>ツウチショ</t>
    </rPh>
    <rPh sb="7" eb="9">
      <t>ミツモ</t>
    </rPh>
    <rPh sb="9" eb="11">
      <t>イライ</t>
    </rPh>
    <rPh sb="11" eb="12">
      <t>ショ</t>
    </rPh>
    <phoneticPr fontId="45"/>
  </si>
  <si>
    <t>　入札（見積り）への参加依頼の文書</t>
    <rPh sb="1" eb="3">
      <t>ニュウサツ</t>
    </rPh>
    <rPh sb="4" eb="6">
      <t>ミツ</t>
    </rPh>
    <rPh sb="10" eb="12">
      <t>サンカ</t>
    </rPh>
    <rPh sb="12" eb="14">
      <t>イライ</t>
    </rPh>
    <rPh sb="15" eb="17">
      <t>ブンショ</t>
    </rPh>
    <phoneticPr fontId="45"/>
  </si>
  <si>
    <t>現場説明出席者名簿</t>
    <rPh sb="0" eb="2">
      <t>ゲンバ</t>
    </rPh>
    <rPh sb="2" eb="4">
      <t>セツメイ</t>
    </rPh>
    <rPh sb="4" eb="7">
      <t>シュッセキシャ</t>
    </rPh>
    <rPh sb="7" eb="9">
      <t>メイボ</t>
    </rPh>
    <phoneticPr fontId="45"/>
  </si>
  <si>
    <t>　現場説明に出席した人の名簿</t>
    <rPh sb="1" eb="3">
      <t>ゲンバ</t>
    </rPh>
    <rPh sb="3" eb="5">
      <t>セツメイ</t>
    </rPh>
    <rPh sb="6" eb="8">
      <t>シュッセキ</t>
    </rPh>
    <rPh sb="10" eb="11">
      <t>ヒト</t>
    </rPh>
    <rPh sb="12" eb="14">
      <t>メイボ</t>
    </rPh>
    <phoneticPr fontId="45"/>
  </si>
  <si>
    <t>予定価格調書</t>
    <rPh sb="0" eb="2">
      <t>ヨテイ</t>
    </rPh>
    <rPh sb="2" eb="4">
      <t>カカク</t>
    </rPh>
    <rPh sb="4" eb="6">
      <t>チョウショ</t>
    </rPh>
    <phoneticPr fontId="45"/>
  </si>
  <si>
    <t>　入札書と比較する価格を記入する書類</t>
    <rPh sb="1" eb="3">
      <t>ニュウサツ</t>
    </rPh>
    <rPh sb="3" eb="4">
      <t>ショ</t>
    </rPh>
    <rPh sb="5" eb="7">
      <t>ヒカク</t>
    </rPh>
    <rPh sb="9" eb="11">
      <t>カカク</t>
    </rPh>
    <rPh sb="12" eb="14">
      <t>キニュウ</t>
    </rPh>
    <rPh sb="16" eb="18">
      <t>ショルイ</t>
    </rPh>
    <phoneticPr fontId="45"/>
  </si>
  <si>
    <t>　入札の日時、経過などを記入する書類</t>
    <rPh sb="1" eb="3">
      <t>ニュウサツ</t>
    </rPh>
    <rPh sb="4" eb="6">
      <t>ニチジ</t>
    </rPh>
    <rPh sb="7" eb="9">
      <t>ケイカ</t>
    </rPh>
    <rPh sb="12" eb="14">
      <t>キニュウ</t>
    </rPh>
    <rPh sb="16" eb="18">
      <t>ショルイ</t>
    </rPh>
    <phoneticPr fontId="45"/>
  </si>
  <si>
    <t>入札書
（見積書）</t>
    <rPh sb="0" eb="2">
      <t>ニュウサツ</t>
    </rPh>
    <rPh sb="2" eb="3">
      <t>ショ</t>
    </rPh>
    <rPh sb="5" eb="7">
      <t>ミツモリ</t>
    </rPh>
    <rPh sb="7" eb="8">
      <t>ショ</t>
    </rPh>
    <rPh sb="8" eb="9">
      <t>スウシャ</t>
    </rPh>
    <phoneticPr fontId="45"/>
  </si>
  <si>
    <t>　入札（見積り）時に業者が提出する書類</t>
    <rPh sb="1" eb="3">
      <t>ニュウサツ</t>
    </rPh>
    <rPh sb="4" eb="6">
      <t>ミツ</t>
    </rPh>
    <rPh sb="8" eb="9">
      <t>ジ</t>
    </rPh>
    <rPh sb="10" eb="12">
      <t>ギョウシャ</t>
    </rPh>
    <rPh sb="13" eb="15">
      <t>テイシュツ</t>
    </rPh>
    <rPh sb="17" eb="19">
      <t>ショルイ</t>
    </rPh>
    <phoneticPr fontId="45"/>
  </si>
  <si>
    <t>契　約　時</t>
    <rPh sb="0" eb="1">
      <t>チギリ</t>
    </rPh>
    <rPh sb="2" eb="3">
      <t>ヤク</t>
    </rPh>
    <rPh sb="4" eb="5">
      <t>ジ</t>
    </rPh>
    <phoneticPr fontId="45"/>
  </si>
  <si>
    <t>工事請負契約書
（請書）</t>
    <rPh sb="0" eb="2">
      <t>コウジ</t>
    </rPh>
    <rPh sb="2" eb="4">
      <t>ウケオイ</t>
    </rPh>
    <rPh sb="4" eb="6">
      <t>ケイヤク</t>
    </rPh>
    <rPh sb="6" eb="7">
      <t>ショ</t>
    </rPh>
    <rPh sb="9" eb="10">
      <t>ウ</t>
    </rPh>
    <rPh sb="10" eb="11">
      <t>ショ</t>
    </rPh>
    <phoneticPr fontId="45"/>
  </si>
  <si>
    <t>　工事請負の契約を取り交わす書類</t>
    <rPh sb="1" eb="3">
      <t>コウジ</t>
    </rPh>
    <rPh sb="3" eb="5">
      <t>ウケオイ</t>
    </rPh>
    <rPh sb="6" eb="8">
      <t>ケイヤク</t>
    </rPh>
    <rPh sb="9" eb="10">
      <t>ト</t>
    </rPh>
    <rPh sb="11" eb="12">
      <t>カ</t>
    </rPh>
    <rPh sb="14" eb="16">
      <t>ショルイ</t>
    </rPh>
    <phoneticPr fontId="45"/>
  </si>
  <si>
    <t>※税込50万円未満は、請書でもよい</t>
    <rPh sb="1" eb="3">
      <t>ゼイコミ</t>
    </rPh>
    <rPh sb="5" eb="7">
      <t>マンエン</t>
    </rPh>
    <rPh sb="7" eb="9">
      <t>ミマン</t>
    </rPh>
    <rPh sb="11" eb="13">
      <t>ウケショ</t>
    </rPh>
    <phoneticPr fontId="45"/>
  </si>
  <si>
    <t>請負代金内訳書</t>
    <rPh sb="0" eb="2">
      <t>ウケオイ</t>
    </rPh>
    <rPh sb="2" eb="4">
      <t>ダイキン</t>
    </rPh>
    <rPh sb="4" eb="7">
      <t>ウチワケショ</t>
    </rPh>
    <phoneticPr fontId="45"/>
  </si>
  <si>
    <t>　請負代金の内訳明細がわかる書類</t>
    <rPh sb="1" eb="2">
      <t>ショウ</t>
    </rPh>
    <rPh sb="2" eb="3">
      <t>フ</t>
    </rPh>
    <rPh sb="3" eb="5">
      <t>ダイキン</t>
    </rPh>
    <rPh sb="6" eb="8">
      <t>ウチワケ</t>
    </rPh>
    <rPh sb="8" eb="10">
      <t>メイサイ</t>
    </rPh>
    <rPh sb="14" eb="16">
      <t>ショルイ</t>
    </rPh>
    <phoneticPr fontId="45"/>
  </si>
  <si>
    <t>工程表</t>
    <rPh sb="0" eb="2">
      <t>コウテイ</t>
    </rPh>
    <rPh sb="2" eb="3">
      <t>ヒョウ</t>
    </rPh>
    <phoneticPr fontId="45"/>
  </si>
  <si>
    <t>　工事の実施予定を月別に記入する書類</t>
    <rPh sb="1" eb="3">
      <t>コウジ</t>
    </rPh>
    <rPh sb="4" eb="6">
      <t>ジッシ</t>
    </rPh>
    <rPh sb="6" eb="8">
      <t>ヨテイ</t>
    </rPh>
    <rPh sb="9" eb="11">
      <t>ツキベツ</t>
    </rPh>
    <rPh sb="12" eb="14">
      <t>キニュウ</t>
    </rPh>
    <rPh sb="16" eb="18">
      <t>ショルイ</t>
    </rPh>
    <phoneticPr fontId="45"/>
  </si>
  <si>
    <t>現場代理人通知書</t>
    <rPh sb="0" eb="2">
      <t>ゲンバ</t>
    </rPh>
    <rPh sb="2" eb="4">
      <t>ダイリ</t>
    </rPh>
    <rPh sb="4" eb="5">
      <t>ニン</t>
    </rPh>
    <rPh sb="5" eb="8">
      <t>ツウチショ</t>
    </rPh>
    <phoneticPr fontId="45"/>
  </si>
  <si>
    <t>　発注者に代わって現場の施工管理を行う代理人の氏名を届け出る文書</t>
    <rPh sb="1" eb="4">
      <t>ハッチュウシャ</t>
    </rPh>
    <rPh sb="5" eb="6">
      <t>カ</t>
    </rPh>
    <rPh sb="9" eb="11">
      <t>ゲンバ</t>
    </rPh>
    <rPh sb="12" eb="14">
      <t>セコウ</t>
    </rPh>
    <rPh sb="14" eb="16">
      <t>カンリ</t>
    </rPh>
    <rPh sb="17" eb="18">
      <t>オコナ</t>
    </rPh>
    <rPh sb="19" eb="21">
      <t>ダイリ</t>
    </rPh>
    <rPh sb="21" eb="22">
      <t>ニン</t>
    </rPh>
    <rPh sb="23" eb="25">
      <t>シメイ</t>
    </rPh>
    <rPh sb="26" eb="27">
      <t>トド</t>
    </rPh>
    <rPh sb="28" eb="29">
      <t>デ</t>
    </rPh>
    <rPh sb="30" eb="32">
      <t>ブンショ</t>
    </rPh>
    <phoneticPr fontId="45"/>
  </si>
  <si>
    <t>着手届</t>
    <rPh sb="0" eb="1">
      <t>チャク</t>
    </rPh>
    <rPh sb="1" eb="2">
      <t>テ</t>
    </rPh>
    <rPh sb="2" eb="3">
      <t>トドケ</t>
    </rPh>
    <phoneticPr fontId="45"/>
  </si>
  <si>
    <t>　工事に着手したことを届け出る文書</t>
    <rPh sb="1" eb="3">
      <t>コウジ</t>
    </rPh>
    <rPh sb="4" eb="6">
      <t>チャクシュ</t>
    </rPh>
    <rPh sb="11" eb="12">
      <t>トド</t>
    </rPh>
    <rPh sb="13" eb="14">
      <t>デ</t>
    </rPh>
    <rPh sb="15" eb="17">
      <t>ブンショ</t>
    </rPh>
    <phoneticPr fontId="45"/>
  </si>
  <si>
    <t>建設工事保険の写し</t>
    <rPh sb="0" eb="2">
      <t>ケンセツ</t>
    </rPh>
    <rPh sb="2" eb="4">
      <t>コウジ</t>
    </rPh>
    <rPh sb="4" eb="6">
      <t>ホケン</t>
    </rPh>
    <rPh sb="7" eb="8">
      <t>ウツ</t>
    </rPh>
    <phoneticPr fontId="45"/>
  </si>
  <si>
    <t>　工事に関わる者に対する保険で会社として加入しているか対象工事での加入しているものでもよい</t>
    <rPh sb="1" eb="3">
      <t>コウジ</t>
    </rPh>
    <rPh sb="4" eb="5">
      <t>カカ</t>
    </rPh>
    <rPh sb="7" eb="8">
      <t>シャ</t>
    </rPh>
    <rPh sb="9" eb="10">
      <t>タイ</t>
    </rPh>
    <rPh sb="12" eb="14">
      <t>ホケン</t>
    </rPh>
    <rPh sb="15" eb="17">
      <t>カイシャ</t>
    </rPh>
    <rPh sb="20" eb="22">
      <t>カニュウ</t>
    </rPh>
    <rPh sb="27" eb="29">
      <t>タイショウ</t>
    </rPh>
    <rPh sb="29" eb="31">
      <t>コウジ</t>
    </rPh>
    <rPh sb="33" eb="35">
      <t>カニュウ</t>
    </rPh>
    <phoneticPr fontId="45"/>
  </si>
  <si>
    <t>完　成　時</t>
    <rPh sb="0" eb="1">
      <t>カン</t>
    </rPh>
    <rPh sb="2" eb="3">
      <t>ナリ</t>
    </rPh>
    <rPh sb="4" eb="5">
      <t>ジ</t>
    </rPh>
    <phoneticPr fontId="45"/>
  </si>
  <si>
    <t>完成届
（しゅん工届）</t>
    <rPh sb="0" eb="2">
      <t>カンセイ</t>
    </rPh>
    <rPh sb="2" eb="3">
      <t>トドケ</t>
    </rPh>
    <rPh sb="8" eb="9">
      <t>コウ</t>
    </rPh>
    <rPh sb="9" eb="10">
      <t>トドケ</t>
    </rPh>
    <phoneticPr fontId="45"/>
  </si>
  <si>
    <t>　工事が完了したことを届け出る文書</t>
    <phoneticPr fontId="45"/>
  </si>
  <si>
    <t>工事写真</t>
    <rPh sb="0" eb="2">
      <t>コウジ</t>
    </rPh>
    <rPh sb="2" eb="4">
      <t>シャシン</t>
    </rPh>
    <phoneticPr fontId="45"/>
  </si>
  <si>
    <t>　施工前、施工中、完成後の３種類
　埋戻しなどで見えなくなる不可視部分</t>
    <rPh sb="1" eb="3">
      <t>セコウ</t>
    </rPh>
    <rPh sb="3" eb="4">
      <t>マエ</t>
    </rPh>
    <rPh sb="5" eb="8">
      <t>セコウチュウ</t>
    </rPh>
    <rPh sb="9" eb="11">
      <t>カンセイ</t>
    </rPh>
    <rPh sb="11" eb="12">
      <t>ゴ</t>
    </rPh>
    <rPh sb="14" eb="16">
      <t>シュルイ</t>
    </rPh>
    <rPh sb="18" eb="20">
      <t>ウメモド</t>
    </rPh>
    <rPh sb="24" eb="25">
      <t>ミ</t>
    </rPh>
    <rPh sb="30" eb="33">
      <t>フカシ</t>
    </rPh>
    <rPh sb="33" eb="35">
      <t>ブブン</t>
    </rPh>
    <phoneticPr fontId="45"/>
  </si>
  <si>
    <t>出来形図面</t>
    <rPh sb="0" eb="2">
      <t>デキ</t>
    </rPh>
    <rPh sb="2" eb="3">
      <t>ケイ</t>
    </rPh>
    <rPh sb="3" eb="5">
      <t>ズメン</t>
    </rPh>
    <phoneticPr fontId="45"/>
  </si>
  <si>
    <t>　工事箇所、構造などが確認できる図面
　（数量を明示した平面図、構造図など）</t>
    <rPh sb="1" eb="3">
      <t>コウジ</t>
    </rPh>
    <rPh sb="3" eb="5">
      <t>カショ</t>
    </rPh>
    <rPh sb="6" eb="8">
      <t>コウゾウ</t>
    </rPh>
    <rPh sb="11" eb="13">
      <t>カクニン</t>
    </rPh>
    <rPh sb="16" eb="18">
      <t>ズメン</t>
    </rPh>
    <rPh sb="21" eb="23">
      <t>スウリョウ</t>
    </rPh>
    <rPh sb="24" eb="26">
      <t>メイジ</t>
    </rPh>
    <rPh sb="28" eb="30">
      <t>ヘイメン</t>
    </rPh>
    <phoneticPr fontId="45"/>
  </si>
  <si>
    <t>使用材料一覧表</t>
    <rPh sb="0" eb="2">
      <t>シヨウ</t>
    </rPh>
    <rPh sb="2" eb="4">
      <t>ザイリョウ</t>
    </rPh>
    <rPh sb="4" eb="6">
      <t>イチラン</t>
    </rPh>
    <rPh sb="6" eb="7">
      <t>ヒョウ</t>
    </rPh>
    <phoneticPr fontId="45"/>
  </si>
  <si>
    <t>　材料の仕様、品質、個数などを保証する書類
　（納品伝票、試験成績表など）</t>
    <rPh sb="1" eb="3">
      <t>ザイリョウ</t>
    </rPh>
    <rPh sb="4" eb="6">
      <t>シヨウ</t>
    </rPh>
    <rPh sb="7" eb="9">
      <t>ヒンシツ</t>
    </rPh>
    <rPh sb="10" eb="12">
      <t>コスウ</t>
    </rPh>
    <rPh sb="15" eb="17">
      <t>ホショウ</t>
    </rPh>
    <rPh sb="19" eb="21">
      <t>ショルイ</t>
    </rPh>
    <rPh sb="24" eb="26">
      <t>ノウヒン</t>
    </rPh>
    <rPh sb="26" eb="28">
      <t>デンピョウ</t>
    </rPh>
    <rPh sb="29" eb="31">
      <t>シケン</t>
    </rPh>
    <rPh sb="31" eb="33">
      <t>セイセキ</t>
    </rPh>
    <rPh sb="33" eb="34">
      <t>ヒョウ</t>
    </rPh>
    <phoneticPr fontId="45"/>
  </si>
  <si>
    <t>検査調書</t>
    <rPh sb="0" eb="2">
      <t>ケンサ</t>
    </rPh>
    <rPh sb="2" eb="4">
      <t>チョウショ</t>
    </rPh>
    <phoneticPr fontId="45"/>
  </si>
  <si>
    <t>　設計どおりに完成しているか検査した書類</t>
    <rPh sb="1" eb="3">
      <t>セッケイ</t>
    </rPh>
    <rPh sb="7" eb="9">
      <t>カンセイ</t>
    </rPh>
    <rPh sb="14" eb="16">
      <t>ケンサ</t>
    </rPh>
    <rPh sb="18" eb="20">
      <t>ショルイ</t>
    </rPh>
    <phoneticPr fontId="45"/>
  </si>
  <si>
    <t>検査結果通知書</t>
    <rPh sb="0" eb="2">
      <t>ケンサ</t>
    </rPh>
    <rPh sb="2" eb="4">
      <t>ケッカ</t>
    </rPh>
    <rPh sb="4" eb="6">
      <t>ツウチ</t>
    </rPh>
    <rPh sb="6" eb="7">
      <t>ショ</t>
    </rPh>
    <phoneticPr fontId="45"/>
  </si>
  <si>
    <t>請負代金請求書</t>
    <rPh sb="0" eb="1">
      <t>ショウ</t>
    </rPh>
    <rPh sb="1" eb="2">
      <t>フ</t>
    </rPh>
    <rPh sb="2" eb="4">
      <t>ダイキン</t>
    </rPh>
    <rPh sb="4" eb="7">
      <t>セイキュウショ</t>
    </rPh>
    <phoneticPr fontId="45"/>
  </si>
  <si>
    <t>　工事費用を請求する文書</t>
    <rPh sb="1" eb="3">
      <t>コウジ</t>
    </rPh>
    <rPh sb="3" eb="5">
      <t>ヒヨウ</t>
    </rPh>
    <rPh sb="6" eb="8">
      <t>セイキュウ</t>
    </rPh>
    <rPh sb="10" eb="12">
      <t>ブンショ</t>
    </rPh>
    <phoneticPr fontId="45"/>
  </si>
  <si>
    <t>完成検査　　結果通知書</t>
    <rPh sb="0" eb="2">
      <t>カンセイ</t>
    </rPh>
    <rPh sb="6" eb="8">
      <t>ケッカ</t>
    </rPh>
    <rPh sb="8" eb="11">
      <t>ツウチショ</t>
    </rPh>
    <phoneticPr fontId="45"/>
  </si>
  <si>
    <t>様</t>
    <rPh sb="0" eb="1">
      <t>サマ</t>
    </rPh>
    <phoneticPr fontId="45"/>
  </si>
  <si>
    <t>完成検査の結果は、下記のとおりです。</t>
    <rPh sb="0" eb="2">
      <t>カンセイ</t>
    </rPh>
    <rPh sb="2" eb="4">
      <t>ケンサ</t>
    </rPh>
    <rPh sb="5" eb="7">
      <t>ケッカ</t>
    </rPh>
    <rPh sb="9" eb="11">
      <t>カキ</t>
    </rPh>
    <phoneticPr fontId="45"/>
  </si>
  <si>
    <t>完成年月日</t>
    <phoneticPr fontId="45"/>
  </si>
  <si>
    <t>完成届受理年月日</t>
    <rPh sb="0" eb="2">
      <t>カンセイ</t>
    </rPh>
    <rPh sb="2" eb="3">
      <t>トドケ</t>
    </rPh>
    <rPh sb="3" eb="4">
      <t>ウケ</t>
    </rPh>
    <rPh sb="4" eb="5">
      <t>リ</t>
    </rPh>
    <rPh sb="5" eb="6">
      <t>トシ</t>
    </rPh>
    <rPh sb="6" eb="7">
      <t>ツキ</t>
    </rPh>
    <rPh sb="7" eb="8">
      <t>ヒ</t>
    </rPh>
    <phoneticPr fontId="45"/>
  </si>
  <si>
    <t>完成検査年月日</t>
    <phoneticPr fontId="45"/>
  </si>
  <si>
    <t>工作物引取年月日</t>
    <rPh sb="0" eb="3">
      <t>コウサクブツ</t>
    </rPh>
    <rPh sb="3" eb="5">
      <t>ヒキトリ</t>
    </rPh>
    <rPh sb="5" eb="6">
      <t>トシ</t>
    </rPh>
    <rPh sb="6" eb="7">
      <t>ツキ</t>
    </rPh>
    <rPh sb="7" eb="8">
      <t>ヒ</t>
    </rPh>
    <phoneticPr fontId="45"/>
  </si>
  <si>
    <t>検査結果</t>
    <rPh sb="2" eb="4">
      <t>ケッカ</t>
    </rPh>
    <phoneticPr fontId="45"/>
  </si>
  <si>
    <t>※選定に当たっては、市町村や土地改良区に確認を受けます。</t>
    <rPh sb="1" eb="3">
      <t>センテイ</t>
    </rPh>
    <rPh sb="4" eb="5">
      <t>ア</t>
    </rPh>
    <rPh sb="10" eb="13">
      <t>シチョウソン</t>
    </rPh>
    <rPh sb="14" eb="16">
      <t>トチ</t>
    </rPh>
    <rPh sb="16" eb="18">
      <t>カイリョウ</t>
    </rPh>
    <rPh sb="18" eb="19">
      <t>ク</t>
    </rPh>
    <rPh sb="20" eb="22">
      <t>カクニン</t>
    </rPh>
    <rPh sb="23" eb="24">
      <t>ウ</t>
    </rPh>
    <phoneticPr fontId="45"/>
  </si>
  <si>
    <t>※測量設計で算出した数量・設計額をもとに、入札（見積り）を依頼します。
※通知書には、位置図、平面図、構造図などを添付します。</t>
    <rPh sb="13" eb="15">
      <t>セッケイ</t>
    </rPh>
    <rPh sb="15" eb="16">
      <t>ガク</t>
    </rPh>
    <rPh sb="21" eb="22">
      <t>イレル</t>
    </rPh>
    <rPh sb="22" eb="23">
      <t>サツ</t>
    </rPh>
    <rPh sb="24" eb="25">
      <t>ゲン</t>
    </rPh>
    <rPh sb="37" eb="40">
      <t>ツウチショ</t>
    </rPh>
    <rPh sb="43" eb="45">
      <t>イチ</t>
    </rPh>
    <rPh sb="45" eb="46">
      <t>ズ</t>
    </rPh>
    <rPh sb="47" eb="49">
      <t>ヘイメン</t>
    </rPh>
    <rPh sb="49" eb="50">
      <t>ズ</t>
    </rPh>
    <phoneticPr fontId="45"/>
  </si>
  <si>
    <t>※現場説明を実施した場合、出席者に氏名を記入してもらいます。</t>
    <rPh sb="1" eb="3">
      <t>ゲンバ</t>
    </rPh>
    <rPh sb="3" eb="5">
      <t>セツメイ</t>
    </rPh>
    <rPh sb="6" eb="8">
      <t>ジッシ</t>
    </rPh>
    <rPh sb="10" eb="12">
      <t>バアイ</t>
    </rPh>
    <rPh sb="13" eb="16">
      <t>シュッセキシャ</t>
    </rPh>
    <rPh sb="17" eb="19">
      <t>シメイ</t>
    </rPh>
    <rPh sb="20" eb="22">
      <t>キニュウ</t>
    </rPh>
    <phoneticPr fontId="45"/>
  </si>
  <si>
    <t>※入札前に代表などが金額を記入し、封筒に入れておきます。</t>
    <rPh sb="1" eb="4">
      <t>ニュウサツマエ</t>
    </rPh>
    <rPh sb="5" eb="7">
      <t>ダイヒョウ</t>
    </rPh>
    <rPh sb="10" eb="12">
      <t>キンガク</t>
    </rPh>
    <rPh sb="13" eb="15">
      <t>キニュウ</t>
    </rPh>
    <rPh sb="17" eb="19">
      <t>フウトウ</t>
    </rPh>
    <rPh sb="20" eb="21">
      <t>イ</t>
    </rPh>
    <phoneticPr fontId="45"/>
  </si>
  <si>
    <r>
      <t xml:space="preserve">　完成検査の結果を通知する文書
　　　（ </t>
    </r>
    <r>
      <rPr>
        <sz val="10"/>
        <color indexed="8"/>
        <rFont val="ＭＳ Ｐ明朝"/>
        <family val="1"/>
        <charset val="128"/>
      </rPr>
      <t>※修補があった場合は、完了確認後に通知する ）</t>
    </r>
    <rPh sb="1" eb="3">
      <t>カンセイ</t>
    </rPh>
    <rPh sb="3" eb="5">
      <t>ケンサ</t>
    </rPh>
    <rPh sb="6" eb="8">
      <t>ケッカ</t>
    </rPh>
    <rPh sb="9" eb="11">
      <t>ツウチ</t>
    </rPh>
    <rPh sb="13" eb="15">
      <t>ブンショ</t>
    </rPh>
    <rPh sb="22" eb="24">
      <t>シュウホ</t>
    </rPh>
    <rPh sb="28" eb="30">
      <t>バアイ</t>
    </rPh>
    <rPh sb="32" eb="34">
      <t>カンリョウ</t>
    </rPh>
    <rPh sb="34" eb="36">
      <t>カクニン</t>
    </rPh>
    <rPh sb="36" eb="37">
      <t>ゴ</t>
    </rPh>
    <rPh sb="38" eb="40">
      <t>ツウチ</t>
    </rPh>
    <phoneticPr fontId="45"/>
  </si>
  <si>
    <t>　　　※　確認事項　</t>
    <rPh sb="5" eb="7">
      <t>カクニン</t>
    </rPh>
    <rPh sb="7" eb="9">
      <t>ジコウ</t>
    </rPh>
    <phoneticPr fontId="45"/>
  </si>
  <si>
    <t>住 所</t>
    <rPh sb="0" eb="1">
      <t>ジュウ</t>
    </rPh>
    <rPh sb="2" eb="3">
      <t>ショ</t>
    </rPh>
    <phoneticPr fontId="60"/>
  </si>
  <si>
    <t>現場説明の
日時及び場所</t>
    <rPh sb="0" eb="2">
      <t>ゲンバ</t>
    </rPh>
    <phoneticPr fontId="45"/>
  </si>
  <si>
    <t>　現場説明等で供せられた設計図書並びに現場を熟覧し、「上田市建設工事の入札及び契約に関する規定」に準じることを承諾した上で下記のとおり見積します。</t>
    <rPh sb="1" eb="3">
      <t>ゲンバ</t>
    </rPh>
    <rPh sb="3" eb="5">
      <t>セツメイ</t>
    </rPh>
    <rPh sb="5" eb="6">
      <t>トウ</t>
    </rPh>
    <rPh sb="27" eb="30">
      <t>ウエダシ</t>
    </rPh>
    <rPh sb="30" eb="32">
      <t>ケンセツ</t>
    </rPh>
    <rPh sb="32" eb="34">
      <t>コウジ</t>
    </rPh>
    <rPh sb="35" eb="37">
      <t>ニュウサツ</t>
    </rPh>
    <rPh sb="37" eb="38">
      <t>オヨ</t>
    </rPh>
    <rPh sb="39" eb="41">
      <t>ケイヤク</t>
    </rPh>
    <rPh sb="42" eb="43">
      <t>カン</t>
    </rPh>
    <rPh sb="45" eb="47">
      <t>キテイ</t>
    </rPh>
    <rPh sb="49" eb="50">
      <t>ジュン</t>
    </rPh>
    <phoneticPr fontId="60"/>
  </si>
  <si>
    <t>事務局長</t>
    <rPh sb="0" eb="4">
      <t>ジムキョクチョウ</t>
    </rPh>
    <phoneticPr fontId="60"/>
  </si>
  <si>
    <t>10/100相当額</t>
    <phoneticPr fontId="60"/>
  </si>
  <si>
    <t>までに文章にて尋ねること）</t>
    <rPh sb="3" eb="5">
      <t>ブンショウ</t>
    </rPh>
    <phoneticPr fontId="60"/>
  </si>
  <si>
    <t>地区名</t>
    <phoneticPr fontId="45"/>
  </si>
  <si>
    <t>（</t>
    <phoneticPr fontId="60"/>
  </si>
  <si>
    <t>審査完了　　令和　　年　　月　　日</t>
  </si>
  <si>
    <t>⑤</t>
    <phoneticPr fontId="45"/>
  </si>
  <si>
    <t>⑧</t>
    <phoneticPr fontId="60"/>
  </si>
  <si>
    <t>⑨</t>
    <phoneticPr fontId="60"/>
  </si>
  <si>
    <t>　担当者（工事）</t>
    <rPh sb="1" eb="4">
      <t>タントウシャ</t>
    </rPh>
    <rPh sb="5" eb="7">
      <t>コウジ</t>
    </rPh>
    <phoneticPr fontId="60"/>
  </si>
  <si>
    <t>上記の金額に100分の10に相当する額を加算した金額が法律上の入札価格である。</t>
    <phoneticPr fontId="60"/>
  </si>
  <si>
    <r>
      <t>「取引に係る消費税額及び地方消費税の額」は、消費税法第28条第1項及び第29条並びに地方税法第72条の82及び第72条の83の規定により算出したもので、請負代金額に10</t>
    </r>
    <r>
      <rPr>
        <sz val="12"/>
        <color indexed="10"/>
        <rFont val="ＭＳ Ｐゴシック"/>
        <family val="3"/>
        <charset val="128"/>
      </rPr>
      <t>/110</t>
    </r>
    <r>
      <rPr>
        <sz val="12"/>
        <rFont val="ＭＳ Ｐゴシック"/>
        <family val="3"/>
        <charset val="128"/>
      </rPr>
      <t>を乗じて得た額である。</t>
    </r>
    <phoneticPr fontId="60"/>
  </si>
  <si>
    <t>㊞</t>
  </si>
  <si>
    <t>㊞</t>
    <phoneticPr fontId="60"/>
  </si>
  <si>
    <t>関係組織名</t>
    <rPh sb="0" eb="2">
      <t>カンケイ</t>
    </rPh>
    <rPh sb="2" eb="5">
      <t>ソシキメイ</t>
    </rPh>
    <phoneticPr fontId="60"/>
  </si>
  <si>
    <t>（案）</t>
    <rPh sb="1" eb="2">
      <t>アン</t>
    </rPh>
    <phoneticPr fontId="45"/>
  </si>
  <si>
    <t>事業費</t>
    <rPh sb="2" eb="3">
      <t>ヒ</t>
    </rPh>
    <phoneticPr fontId="60"/>
  </si>
  <si>
    <t>（変更請負額）</t>
    <rPh sb="1" eb="3">
      <t>ヘンコウ</t>
    </rPh>
    <rPh sb="3" eb="5">
      <t>ウケオイ</t>
    </rPh>
    <rPh sb="5" eb="6">
      <t>ガク</t>
    </rPh>
    <phoneticPr fontId="60"/>
  </si>
  <si>
    <t>（請負額）</t>
    <rPh sb="1" eb="3">
      <t>ウケオイ</t>
    </rPh>
    <rPh sb="3" eb="4">
      <t>ガク</t>
    </rPh>
    <phoneticPr fontId="60"/>
  </si>
  <si>
    <t>□</t>
    <phoneticPr fontId="45"/>
  </si>
  <si>
    <t>中間</t>
    <rPh sb="0" eb="2">
      <t>チュウカン</t>
    </rPh>
    <phoneticPr fontId="45"/>
  </si>
  <si>
    <t>　変更請負契約書
　　※　工期の延長変更含む</t>
    <rPh sb="1" eb="3">
      <t>ヘンコウ</t>
    </rPh>
    <rPh sb="3" eb="5">
      <t>ウケオイ</t>
    </rPh>
    <rPh sb="5" eb="7">
      <t>ケイヤク</t>
    </rPh>
    <rPh sb="7" eb="8">
      <t>ショ</t>
    </rPh>
    <rPh sb="13" eb="15">
      <t>コウキ</t>
    </rPh>
    <rPh sb="16" eb="18">
      <t>エンチョウ</t>
    </rPh>
    <rPh sb="18" eb="20">
      <t>ヘンコウ</t>
    </rPh>
    <rPh sb="20" eb="21">
      <t>フク</t>
    </rPh>
    <phoneticPr fontId="45"/>
  </si>
  <si>
    <t>工事費</t>
    <rPh sb="0" eb="2">
      <t>コウジ</t>
    </rPh>
    <rPh sb="2" eb="3">
      <t>ヒ</t>
    </rPh>
    <phoneticPr fontId="60"/>
  </si>
  <si>
    <r>
      <t>□（　  /　 /　　）</t>
    </r>
    <r>
      <rPr>
        <sz val="14"/>
        <color indexed="8"/>
        <rFont val="ＭＳ Ｐ明朝"/>
        <family val="1"/>
        <charset val="128"/>
      </rPr>
      <t xml:space="preserve">
3者あて</t>
    </r>
    <phoneticPr fontId="45"/>
  </si>
  <si>
    <t>□（　  /　 /　　）</t>
    <phoneticPr fontId="45"/>
  </si>
  <si>
    <r>
      <t>□（　  /　 /　　）</t>
    </r>
    <r>
      <rPr>
        <sz val="12"/>
        <color indexed="8"/>
        <rFont val="ＭＳ Ｐ明朝"/>
        <family val="1"/>
        <charset val="128"/>
      </rPr>
      <t xml:space="preserve">
</t>
    </r>
    <r>
      <rPr>
        <sz val="14"/>
        <color indexed="8"/>
        <rFont val="ＭＳ Ｐ明朝"/>
        <family val="1"/>
        <charset val="128"/>
      </rPr>
      <t xml:space="preserve">工期　 ～ </t>
    </r>
    <phoneticPr fontId="45"/>
  </si>
  <si>
    <t xml:space="preserve">□（　  /　 /　　）
</t>
    <phoneticPr fontId="45"/>
  </si>
  <si>
    <t>令和    年　　月　　日</t>
    <rPh sb="0" eb="2">
      <t>レイワ</t>
    </rPh>
    <rPh sb="6" eb="7">
      <t>ネン</t>
    </rPh>
    <rPh sb="9" eb="10">
      <t>ツキ</t>
    </rPh>
    <rPh sb="12" eb="13">
      <t>ヒ</t>
    </rPh>
    <phoneticPr fontId="60"/>
  </si>
  <si>
    <t>審査完了　　令和　 年　　月　　日</t>
    <rPh sb="6" eb="8">
      <t>レイワ</t>
    </rPh>
    <phoneticPr fontId="60"/>
  </si>
  <si>
    <t>②見積書の提出は、   月     日まで（郵送可です）</t>
    <rPh sb="1" eb="3">
      <t>ミツモリ</t>
    </rPh>
    <rPh sb="3" eb="4">
      <t>ショ</t>
    </rPh>
    <rPh sb="5" eb="7">
      <t>テイシュツ</t>
    </rPh>
    <rPh sb="12" eb="13">
      <t>ガツ</t>
    </rPh>
    <rPh sb="18" eb="19">
      <t>ニチ</t>
    </rPh>
    <rPh sb="22" eb="24">
      <t>ユウソウ</t>
    </rPh>
    <rPh sb="24" eb="25">
      <t>カ</t>
    </rPh>
    <phoneticPr fontId="45"/>
  </si>
  <si>
    <t>令和　   年　   月　　日</t>
    <rPh sb="0" eb="2">
      <t>レイワ</t>
    </rPh>
    <phoneticPr fontId="60"/>
  </si>
  <si>
    <t>令和     年　　月　　日</t>
    <rPh sb="0" eb="2">
      <t>レイワ</t>
    </rPh>
    <rPh sb="7" eb="8">
      <t>ネン</t>
    </rPh>
    <rPh sb="10" eb="11">
      <t>ツキ</t>
    </rPh>
    <rPh sb="13" eb="14">
      <t>ヒ</t>
    </rPh>
    <phoneticPr fontId="60"/>
  </si>
  <si>
    <t>審査完了　　令和　   年　　月　　日</t>
    <rPh sb="6" eb="8">
      <t>レイワ</t>
    </rPh>
    <phoneticPr fontId="60"/>
  </si>
  <si>
    <t>令和　　年　　月　　日</t>
    <phoneticPr fontId="60"/>
  </si>
  <si>
    <t>令和　　年　　月　　日</t>
    <phoneticPr fontId="45"/>
  </si>
  <si>
    <t>令和　年　月　日</t>
    <phoneticPr fontId="45"/>
  </si>
  <si>
    <r>
      <rPr>
        <sz val="11"/>
        <rFont val="ＭＳ 明朝"/>
        <family val="1"/>
        <charset val="128"/>
      </rPr>
      <t>担当者</t>
    </r>
    <r>
      <rPr>
        <sz val="12"/>
        <rFont val="ＭＳ 明朝"/>
        <family val="1"/>
        <charset val="128"/>
      </rPr>
      <t>　　　　　　　　　　（ ℡   　　       ）</t>
    </r>
    <rPh sb="0" eb="3">
      <t>タントウシャ</t>
    </rPh>
    <phoneticPr fontId="60"/>
  </si>
  <si>
    <t>令和　 年 　月　 日</t>
    <phoneticPr fontId="45"/>
  </si>
  <si>
    <t>令和    年 　 月　   日　  　時　   分　工事予定箇所</t>
    <rPh sb="0" eb="2">
      <t>レイワ</t>
    </rPh>
    <rPh sb="20" eb="21">
      <t>ジ</t>
    </rPh>
    <rPh sb="27" eb="29">
      <t>コウジ</t>
    </rPh>
    <rPh sb="29" eb="31">
      <t>ヨテイ</t>
    </rPh>
    <rPh sb="31" eb="33">
      <t>カショ</t>
    </rPh>
    <phoneticPr fontId="45"/>
  </si>
  <si>
    <t>代表</t>
    <rPh sb="0" eb="2">
      <t>ダイヒョウ</t>
    </rPh>
    <phoneticPr fontId="60"/>
  </si>
  <si>
    <t>○</t>
  </si>
  <si>
    <t>副代表</t>
    <rPh sb="0" eb="1">
      <t>フク</t>
    </rPh>
    <rPh sb="1" eb="3">
      <t>ダイヒョウ</t>
    </rPh>
    <phoneticPr fontId="60"/>
  </si>
  <si>
    <t>会計</t>
    <rPh sb="0" eb="2">
      <t>カイケイ</t>
    </rPh>
    <phoneticPr fontId="60"/>
  </si>
  <si>
    <t>合　格</t>
  </si>
  <si>
    <t>職</t>
    <rPh sb="0" eb="1">
      <t>ショク</t>
    </rPh>
    <phoneticPr fontId="45"/>
  </si>
  <si>
    <t>氏名</t>
    <rPh sb="0" eb="2">
      <t>シメイ</t>
    </rPh>
    <phoneticPr fontId="45"/>
  </si>
  <si>
    <t>会長</t>
    <rPh sb="0" eb="2">
      <t>カイチョウ</t>
    </rPh>
    <phoneticPr fontId="45"/>
  </si>
  <si>
    <t>〒</t>
    <phoneticPr fontId="45"/>
  </si>
  <si>
    <t>工事現場集合（集合場所：  　　　            ）</t>
    <rPh sb="4" eb="6">
      <t>シュウゴウ</t>
    </rPh>
    <rPh sb="7" eb="9">
      <t>シュウゴウ</t>
    </rPh>
    <rPh sb="9" eb="11">
      <t>バショ</t>
    </rPh>
    <phoneticPr fontId="60"/>
  </si>
  <si>
    <t>■ 最初に、以下の枠内の黄色のセルに入力してください。</t>
    <phoneticPr fontId="60"/>
  </si>
  <si>
    <t>⤵</t>
    <phoneticPr fontId="60"/>
  </si>
  <si>
    <t>施工延長（全体の長さ）　　ΣL=　　○ｍ</t>
    <rPh sb="5" eb="7">
      <t>ゼンタイ</t>
    </rPh>
    <rPh sb="8" eb="9">
      <t>ナガ</t>
    </rPh>
    <phoneticPr fontId="60"/>
  </si>
  <si>
    <t>　4水槽　60*60*60　　 　N=　○箇所</t>
    <rPh sb="2" eb="4">
      <t>スイソウ</t>
    </rPh>
    <rPh sb="21" eb="23">
      <t>カショ</t>
    </rPh>
    <phoneticPr fontId="60"/>
  </si>
  <si>
    <t>　3普通掛口　　250型　　N=　○箇所</t>
    <rPh sb="18" eb="20">
      <t>カショ</t>
    </rPh>
    <phoneticPr fontId="60"/>
  </si>
  <si>
    <t>　1ベンチフリューム　250型　　　L=　○ｍ</t>
    <phoneticPr fontId="60"/>
  </si>
  <si>
    <t>　2横断フリューム　　250型　　　L=　○ｍ</t>
    <phoneticPr fontId="60"/>
  </si>
  <si>
    <t>事業概要
（上から一行ずつ主要なものを記入）</t>
    <rPh sb="13" eb="15">
      <t>シュヨウ</t>
    </rPh>
    <phoneticPr fontId="60"/>
  </si>
  <si>
    <t>←検査職員は会長と担当者以外の者が好ましい</t>
  </si>
  <si>
    <t>（竣工予定日）</t>
    <phoneticPr fontId="60"/>
  </si>
  <si>
    <t>（着工日）</t>
    <phoneticPr fontId="60"/>
  </si>
  <si>
    <t>施工延長（全体の長さ又は数量）</t>
    <rPh sb="5" eb="7">
      <t>ゼンタイ</t>
    </rPh>
    <rPh sb="8" eb="9">
      <t>ナガ</t>
    </rPh>
    <rPh sb="10" eb="11">
      <t>マタ</t>
    </rPh>
    <rPh sb="12" eb="14">
      <t>スウリョウ</t>
    </rPh>
    <phoneticPr fontId="60"/>
  </si>
  <si>
    <t>工事名</t>
    <phoneticPr fontId="60"/>
  </si>
  <si>
    <t>　　　　　　　　　　会　　　　　　　　　　　　　　　　　　　　　　　　工事</t>
    <rPh sb="10" eb="11">
      <t>カイ</t>
    </rPh>
    <rPh sb="35" eb="37">
      <t>コウジ</t>
    </rPh>
    <phoneticPr fontId="60"/>
  </si>
  <si>
    <t>設計関係者</t>
    <rPh sb="2" eb="4">
      <t>カンケイ</t>
    </rPh>
    <phoneticPr fontId="45"/>
  </si>
  <si>
    <t>←常に連絡が取れる連絡先を記入（携帯電話）</t>
    <rPh sb="16" eb="18">
      <t>ケイタイ</t>
    </rPh>
    <rPh sb="18" eb="20">
      <t>デンワ</t>
    </rPh>
    <phoneticPr fontId="45"/>
  </si>
  <si>
    <t xml:space="preserve"> 添付資料 </t>
    <rPh sb="1" eb="3">
      <t>テンプ</t>
    </rPh>
    <rPh sb="3" eb="5">
      <t>シリョウ</t>
    </rPh>
    <phoneticPr fontId="45"/>
  </si>
  <si>
    <t>←原則として、現地での説明会は行いません（添付資料を参照してもらう）</t>
    <rPh sb="1" eb="3">
      <t>ゲンソク</t>
    </rPh>
    <rPh sb="7" eb="9">
      <t>ゲンチ</t>
    </rPh>
    <rPh sb="11" eb="14">
      <t>セツメイカイ</t>
    </rPh>
    <rPh sb="15" eb="16">
      <t>オコナ</t>
    </rPh>
    <rPh sb="21" eb="23">
      <t>テンプ</t>
    </rPh>
    <rPh sb="23" eb="25">
      <t>シリョウ</t>
    </rPh>
    <rPh sb="26" eb="28">
      <t>サンショウ</t>
    </rPh>
    <phoneticPr fontId="45"/>
  </si>
  <si>
    <t>見積書提出期限
及び提出場所</t>
    <rPh sb="5" eb="7">
      <t>キゲン</t>
    </rPh>
    <rPh sb="10" eb="12">
      <t>テイシュツ</t>
    </rPh>
    <phoneticPr fontId="45"/>
  </si>
  <si>
    <t>位置図・施工図（参考図）・写真</t>
    <rPh sb="0" eb="3">
      <t>イチズ</t>
    </rPh>
    <rPh sb="4" eb="6">
      <t>セコウ</t>
    </rPh>
    <rPh sb="6" eb="7">
      <t>ズ</t>
    </rPh>
    <rPh sb="8" eb="10">
      <t>サンコウ</t>
    </rPh>
    <rPh sb="10" eb="11">
      <t>ズ</t>
    </rPh>
    <rPh sb="13" eb="15">
      <t>シャシン</t>
    </rPh>
    <phoneticPr fontId="45"/>
  </si>
  <si>
    <t>←工事の総延長と規格サイズを明記すること　例：BF300型L=20m）</t>
    <rPh sb="4" eb="7">
      <t>ソウエンチョウ</t>
    </rPh>
    <rPh sb="8" eb="10">
      <t>キカク</t>
    </rPh>
    <rPh sb="14" eb="16">
      <t>メイキ</t>
    </rPh>
    <rPh sb="21" eb="22">
      <t>レイ</t>
    </rPh>
    <rPh sb="28" eb="29">
      <t>ガタ</t>
    </rPh>
    <phoneticPr fontId="45"/>
  </si>
  <si>
    <t>※業者へ通知書と一緒に渡しておくと、工事名や契約者の氏名などの間違いが無い。</t>
    <rPh sb="4" eb="7">
      <t>ツウチショ</t>
    </rPh>
    <rPh sb="8" eb="10">
      <t>イッショ</t>
    </rPh>
    <rPh sb="11" eb="12">
      <t>ワタ</t>
    </rPh>
    <rPh sb="18" eb="20">
      <t>コウジ</t>
    </rPh>
    <rPh sb="20" eb="21">
      <t>メイ</t>
    </rPh>
    <rPh sb="22" eb="25">
      <t>ケイヤクシャ</t>
    </rPh>
    <rPh sb="26" eb="28">
      <t>シメイ</t>
    </rPh>
    <rPh sb="31" eb="33">
      <t>マチガ</t>
    </rPh>
    <rPh sb="35" eb="36">
      <t>ナ</t>
    </rPh>
    <phoneticPr fontId="60"/>
  </si>
  <si>
    <t>工事</t>
    <rPh sb="0" eb="2">
      <t>コウジ</t>
    </rPh>
    <phoneticPr fontId="60"/>
  </si>
  <si>
    <t>　　　　　　会　　　　　　事務所</t>
    <rPh sb="6" eb="7">
      <t>カイ</t>
    </rPh>
    <rPh sb="13" eb="15">
      <t>ジム</t>
    </rPh>
    <rPh sb="15" eb="16">
      <t>ショ</t>
    </rPh>
    <phoneticPr fontId="60"/>
  </si>
  <si>
    <t>発注した工事における関係書類チェック表</t>
    <rPh sb="0" eb="2">
      <t>ハッチュウ</t>
    </rPh>
    <rPh sb="4" eb="6">
      <t>コウジ</t>
    </rPh>
    <rPh sb="10" eb="12">
      <t>カンケイ</t>
    </rPh>
    <rPh sb="12" eb="14">
      <t>ショルイ</t>
    </rPh>
    <rPh sb="18" eb="19">
      <t>ヒョウ</t>
    </rPh>
    <phoneticPr fontId="45"/>
  </si>
  <si>
    <t>○○</t>
    <phoneticPr fontId="60"/>
  </si>
  <si>
    <t>役職</t>
    <rPh sb="0" eb="2">
      <t>ヤクショク</t>
    </rPh>
    <phoneticPr fontId="60"/>
  </si>
  <si>
    <t>氏名</t>
    <rPh sb="0" eb="2">
      <t>シメイ</t>
    </rPh>
    <phoneticPr fontId="60"/>
  </si>
  <si>
    <t>【　完了検査員の指名　】</t>
    <rPh sb="2" eb="4">
      <t>カンリョウ</t>
    </rPh>
    <rPh sb="4" eb="7">
      <t>ケンサイン</t>
    </rPh>
    <rPh sb="8" eb="10">
      <t>シメイ</t>
    </rPh>
    <phoneticPr fontId="60"/>
  </si>
  <si>
    <r>
      <t xml:space="preserve">□（　  /　 /　　）
第１回審査完了
</t>
    </r>
    <r>
      <rPr>
        <sz val="11"/>
        <color indexed="8"/>
        <rFont val="ＭＳ Ｐ明朝"/>
        <family val="1"/>
        <charset val="128"/>
      </rPr>
      <t>（概算見積・指名者確認）</t>
    </r>
    <phoneticPr fontId="45"/>
  </si>
  <si>
    <r>
      <t xml:space="preserve">□（　  /　 /　　）
第２回審査完了
</t>
    </r>
    <r>
      <rPr>
        <sz val="11"/>
        <color indexed="8"/>
        <rFont val="ＭＳ Ｐ明朝"/>
        <family val="1"/>
        <charset val="128"/>
      </rPr>
      <t>（契約内容審査）</t>
    </r>
    <rPh sb="24" eb="26">
      <t>ナイヨウ</t>
    </rPh>
    <phoneticPr fontId="45"/>
  </si>
  <si>
    <r>
      <t xml:space="preserve">□（　  /　 /　　）
第３回審査完了
</t>
    </r>
    <r>
      <rPr>
        <sz val="11"/>
        <color indexed="8"/>
        <rFont val="ＭＳ Ｐ明朝"/>
        <family val="1"/>
        <charset val="128"/>
      </rPr>
      <t>（変更内容審査）</t>
    </r>
    <rPh sb="13" eb="14">
      <t>ダイ</t>
    </rPh>
    <rPh sb="15" eb="16">
      <t>カイ</t>
    </rPh>
    <rPh sb="16" eb="18">
      <t>シンサ</t>
    </rPh>
    <rPh sb="18" eb="20">
      <t>カンリョウ</t>
    </rPh>
    <rPh sb="22" eb="24">
      <t>ヘンコウ</t>
    </rPh>
    <rPh sb="24" eb="26">
      <t>ナイヨウ</t>
    </rPh>
    <rPh sb="26" eb="28">
      <t>シンサ</t>
    </rPh>
    <phoneticPr fontId="45"/>
  </si>
  <si>
    <r>
      <t xml:space="preserve">□　
</t>
    </r>
    <r>
      <rPr>
        <sz val="12"/>
        <color indexed="8"/>
        <rFont val="ＭＳ Ｐ明朝"/>
        <family val="1"/>
        <charset val="128"/>
      </rPr>
      <t>工事記録等にて確認</t>
    </r>
    <phoneticPr fontId="45"/>
  </si>
  <si>
    <t>請負代金支払</t>
    <rPh sb="0" eb="1">
      <t>ショウ</t>
    </rPh>
    <rPh sb="1" eb="2">
      <t>フ</t>
    </rPh>
    <rPh sb="2" eb="4">
      <t>ダイキン</t>
    </rPh>
    <rPh sb="4" eb="6">
      <t>シハライ</t>
    </rPh>
    <phoneticPr fontId="45"/>
  </si>
  <si>
    <t xml:space="preserve">□（　  /　 /　　）
工期　 ～ </t>
  </si>
  <si>
    <r>
      <t>□</t>
    </r>
    <r>
      <rPr>
        <sz val="12"/>
        <color indexed="8"/>
        <rFont val="ＭＳ Ｐ明朝"/>
        <family val="1"/>
        <charset val="128"/>
      </rPr>
      <t xml:space="preserve">
</t>
    </r>
    <phoneticPr fontId="45"/>
  </si>
  <si>
    <r>
      <t>□</t>
    </r>
    <r>
      <rPr>
        <sz val="14"/>
        <color indexed="8"/>
        <rFont val="ＭＳ Ｐ明朝"/>
        <family val="1"/>
        <charset val="128"/>
      </rPr>
      <t xml:space="preserve">
</t>
    </r>
    <phoneticPr fontId="45"/>
  </si>
  <si>
    <t>マニュフェストの写し</t>
    <rPh sb="8" eb="9">
      <t>ウツ</t>
    </rPh>
    <phoneticPr fontId="45"/>
  </si>
  <si>
    <t>産業廃棄物</t>
    <rPh sb="0" eb="5">
      <t>サンギョウハイキブツ</t>
    </rPh>
    <phoneticPr fontId="45"/>
  </si>
  <si>
    <r>
      <t xml:space="preserve">□　
</t>
    </r>
    <r>
      <rPr>
        <sz val="12"/>
        <color indexed="8"/>
        <rFont val="ＭＳ Ｐ明朝"/>
        <family val="1"/>
        <charset val="128"/>
      </rPr>
      <t>工事写真にて確認</t>
    </r>
    <rPh sb="5" eb="7">
      <t>シャシン</t>
    </rPh>
    <phoneticPr fontId="45"/>
  </si>
  <si>
    <t>支払</t>
    <rPh sb="0" eb="2">
      <t>シハライ</t>
    </rPh>
    <phoneticPr fontId="45"/>
  </si>
  <si>
    <t>←日付は記入しない（上田市で記入）</t>
    <rPh sb="1" eb="3">
      <t>ヒヅケ</t>
    </rPh>
    <phoneticPr fontId="45"/>
  </si>
  <si>
    <t>←日時は記入しない（上田市で記入）</t>
    <rPh sb="1" eb="3">
      <t>ニチジ</t>
    </rPh>
    <phoneticPr fontId="45"/>
  </si>
  <si>
    <t>　黄色いセルに記入してください。</t>
    <phoneticPr fontId="60"/>
  </si>
  <si>
    <t>※市の審査がOKになってから起案して決済をもらう場合に使用する書式です。</t>
    <rPh sb="1" eb="2">
      <t>シ</t>
    </rPh>
    <rPh sb="3" eb="5">
      <t>シンサ</t>
    </rPh>
    <rPh sb="14" eb="16">
      <t>キアン</t>
    </rPh>
    <rPh sb="18" eb="20">
      <t>ケッサイ</t>
    </rPh>
    <phoneticPr fontId="60"/>
  </si>
  <si>
    <t>担当者職氏名</t>
    <rPh sb="0" eb="2">
      <t>タントウ</t>
    </rPh>
    <rPh sb="2" eb="3">
      <t>シャ</t>
    </rPh>
    <rPh sb="3" eb="4">
      <t>ショク</t>
    </rPh>
    <rPh sb="4" eb="6">
      <t>シメイ</t>
    </rPh>
    <phoneticPr fontId="60"/>
  </si>
  <si>
    <t>←この日には落札者は決定しません。⇒下欄その他参照してください</t>
    <rPh sb="3" eb="4">
      <t>ヒ</t>
    </rPh>
    <rPh sb="6" eb="9">
      <t>ラクサツシャ</t>
    </rPh>
    <rPh sb="10" eb="12">
      <t>ケッテイ</t>
    </rPh>
    <rPh sb="18" eb="19">
      <t>カ</t>
    </rPh>
    <rPh sb="19" eb="20">
      <t>ラン</t>
    </rPh>
    <rPh sb="22" eb="23">
      <t>タ</t>
    </rPh>
    <rPh sb="23" eb="25">
      <t>サンショウ</t>
    </rPh>
    <phoneticPr fontId="60"/>
  </si>
  <si>
    <t>以下の項目は特記仕様書に添付してください</t>
    <rPh sb="0" eb="2">
      <t>イカ</t>
    </rPh>
    <rPh sb="3" eb="5">
      <t>コウモク</t>
    </rPh>
    <rPh sb="6" eb="8">
      <t>トッキ</t>
    </rPh>
    <rPh sb="8" eb="11">
      <t>シヨウショ</t>
    </rPh>
    <rPh sb="12" eb="14">
      <t>テンプ</t>
    </rPh>
    <phoneticPr fontId="45"/>
  </si>
  <si>
    <t>←</t>
  </si>
  <si>
    <t>③提出先は、　○○公民館</t>
    <rPh sb="1" eb="3">
      <t>テイシュツ</t>
    </rPh>
    <rPh sb="3" eb="4">
      <t>サキ</t>
    </rPh>
    <rPh sb="9" eb="12">
      <t>コウミンカン</t>
    </rPh>
    <phoneticPr fontId="45"/>
  </si>
  <si>
    <t>①工期は適正ですか　➡　契約前に工期設定を協議する。（完了日の修正も検討する）</t>
    <rPh sb="12" eb="14">
      <t>ケイヤク</t>
    </rPh>
    <rPh sb="14" eb="15">
      <t>マエ</t>
    </rPh>
    <rPh sb="16" eb="18">
      <t>コウキ</t>
    </rPh>
    <rPh sb="18" eb="20">
      <t>セッテイ</t>
    </rPh>
    <rPh sb="21" eb="23">
      <t>キョウギ</t>
    </rPh>
    <rPh sb="27" eb="30">
      <t>カンリョウビ</t>
    </rPh>
    <rPh sb="31" eb="33">
      <t>シュウセイ</t>
    </rPh>
    <rPh sb="34" eb="36">
      <t>ケントウ</t>
    </rPh>
    <phoneticPr fontId="45"/>
  </si>
  <si>
    <t>←最後の見積書が提出された日を記入（開封日、場所を記入）</t>
    <rPh sb="1" eb="3">
      <t>サイゴ</t>
    </rPh>
    <rPh sb="8" eb="10">
      <t>テイシュツ</t>
    </rPh>
    <rPh sb="13" eb="14">
      <t>ヒ</t>
    </rPh>
    <rPh sb="19" eb="20">
      <t>フウ</t>
    </rPh>
    <phoneticPr fontId="60"/>
  </si>
  <si>
    <t>←受益面積はha単位とし少数１位まで</t>
    <rPh sb="1" eb="3">
      <t>ジュエキ</t>
    </rPh>
    <rPh sb="3" eb="5">
      <t>メンセキ</t>
    </rPh>
    <rPh sb="8" eb="10">
      <t>タンイ</t>
    </rPh>
    <rPh sb="12" eb="14">
      <t>ショウスウ</t>
    </rPh>
    <rPh sb="15" eb="16">
      <t>イ</t>
    </rPh>
    <phoneticPr fontId="45"/>
  </si>
  <si>
    <t>←負担限度額は概算見積額</t>
    <rPh sb="9" eb="11">
      <t>ミツモリ</t>
    </rPh>
    <rPh sb="11" eb="12">
      <t>ガク</t>
    </rPh>
    <phoneticPr fontId="60"/>
  </si>
  <si>
    <t>※黄色いセルは手入力してください。</t>
    <rPh sb="7" eb="8">
      <t>テ</t>
    </rPh>
    <phoneticPr fontId="60"/>
  </si>
  <si>
    <t>※下の２ページに「検査状況」の書式がありますので、　併せて作成をお願いいたします。</t>
    <rPh sb="1" eb="2">
      <t>シタ</t>
    </rPh>
    <phoneticPr fontId="60"/>
  </si>
  <si>
    <t>施工業者から竣工届が提出されたら、検査員の指名を行ってください。
指定された検査員は、必ず現地で施工総延長や数量の確認をして下の「検査状況」にその内容を記載してください。</t>
    <rPh sb="0" eb="2">
      <t>セコウ</t>
    </rPh>
    <rPh sb="2" eb="4">
      <t>ギョウシャ</t>
    </rPh>
    <rPh sb="6" eb="8">
      <t>シュンコウ</t>
    </rPh>
    <rPh sb="8" eb="9">
      <t>トドケ</t>
    </rPh>
    <rPh sb="10" eb="12">
      <t>テイシュツ</t>
    </rPh>
    <rPh sb="17" eb="20">
      <t>ケンサイン</t>
    </rPh>
    <rPh sb="21" eb="23">
      <t>シメイ</t>
    </rPh>
    <rPh sb="24" eb="25">
      <t>オコナ</t>
    </rPh>
    <rPh sb="33" eb="35">
      <t>シテイ</t>
    </rPh>
    <rPh sb="38" eb="41">
      <t>ケンサイン</t>
    </rPh>
    <rPh sb="43" eb="44">
      <t>カナラ</t>
    </rPh>
    <rPh sb="45" eb="47">
      <t>ゲンチ</t>
    </rPh>
    <rPh sb="48" eb="50">
      <t>セコウ</t>
    </rPh>
    <rPh sb="50" eb="53">
      <t>ソウエンチョウ</t>
    </rPh>
    <rPh sb="54" eb="56">
      <t>スウリョウ</t>
    </rPh>
    <rPh sb="57" eb="59">
      <t>カクニン</t>
    </rPh>
    <rPh sb="62" eb="63">
      <t>シタ</t>
    </rPh>
    <rPh sb="73" eb="75">
      <t>ナイヨウ</t>
    </rPh>
    <rPh sb="76" eb="78">
      <t>キサイ</t>
    </rPh>
    <phoneticPr fontId="60"/>
  </si>
  <si>
    <t>導水管Φ150㎜付き</t>
    <rPh sb="0" eb="1">
      <t>ドウ</t>
    </rPh>
    <rPh sb="2" eb="3">
      <t>カン</t>
    </rPh>
    <rPh sb="8" eb="9">
      <t>ツ</t>
    </rPh>
    <phoneticPr fontId="60"/>
  </si>
  <si>
    <t>∑L=10.1　m</t>
    <phoneticPr fontId="60"/>
  </si>
  <si>
    <t>総延長L=10　m</t>
    <rPh sb="0" eb="3">
      <t>ソウエンチョウ</t>
    </rPh>
    <phoneticPr fontId="60"/>
  </si>
  <si>
    <t>←概要について数量等を記入する
　（総延長は必ず計測します＝実績値は少数１位まで）</t>
    <rPh sb="18" eb="21">
      <t>ソウエンチョウ</t>
    </rPh>
    <rPh sb="22" eb="23">
      <t>カナラ</t>
    </rPh>
    <rPh sb="24" eb="26">
      <t>ケイソク</t>
    </rPh>
    <rPh sb="30" eb="32">
      <t>ジッセキ</t>
    </rPh>
    <rPh sb="32" eb="33">
      <t>チ</t>
    </rPh>
    <rPh sb="34" eb="36">
      <t>ショウスウ</t>
    </rPh>
    <rPh sb="37" eb="38">
      <t>イ</t>
    </rPh>
    <phoneticPr fontId="60"/>
  </si>
  <si>
    <t>引取日は合格であれば検査の日付けを記入します</t>
    <rPh sb="0" eb="2">
      <t>ヒキトリ</t>
    </rPh>
    <rPh sb="2" eb="3">
      <t>ビ</t>
    </rPh>
    <rPh sb="4" eb="6">
      <t>ゴウカク</t>
    </rPh>
    <rPh sb="10" eb="12">
      <t>ケンサ</t>
    </rPh>
    <rPh sb="13" eb="14">
      <t>ヒ</t>
    </rPh>
    <rPh sb="14" eb="15">
      <t>ツ</t>
    </rPh>
    <rPh sb="17" eb="19">
      <t>キニュウ</t>
    </rPh>
    <phoneticPr fontId="45"/>
  </si>
  <si>
    <t>完成年月日は契約完成期限より早く提出されてもOKです</t>
    <rPh sb="0" eb="2">
      <t>カンセイ</t>
    </rPh>
    <rPh sb="2" eb="5">
      <t>ネンガッピ</t>
    </rPh>
    <rPh sb="6" eb="8">
      <t>ケイヤク</t>
    </rPh>
    <rPh sb="8" eb="10">
      <t>カンセイ</t>
    </rPh>
    <rPh sb="10" eb="12">
      <t>キゲン</t>
    </rPh>
    <rPh sb="14" eb="15">
      <t>ハヤ</t>
    </rPh>
    <rPh sb="16" eb="18">
      <t>テイシュツ</t>
    </rPh>
    <phoneticPr fontId="45"/>
  </si>
  <si>
    <t>検査が合格したら、検査の翌日付けで（休日の場合は翌日）、施工業者へ渡します</t>
    <rPh sb="0" eb="2">
      <t>ケンサ</t>
    </rPh>
    <rPh sb="3" eb="5">
      <t>ゴウカク</t>
    </rPh>
    <rPh sb="9" eb="11">
      <t>ケンサ</t>
    </rPh>
    <rPh sb="12" eb="14">
      <t>ヨクジツ</t>
    </rPh>
    <rPh sb="14" eb="15">
      <t>ツ</t>
    </rPh>
    <rPh sb="18" eb="20">
      <t>キュウジツ</t>
    </rPh>
    <rPh sb="21" eb="23">
      <t>バアイ</t>
    </rPh>
    <rPh sb="24" eb="26">
      <t>ヨクジツ</t>
    </rPh>
    <rPh sb="28" eb="30">
      <t>セコウ</t>
    </rPh>
    <rPh sb="30" eb="32">
      <t>ギョウシャ</t>
    </rPh>
    <rPh sb="33" eb="34">
      <t>ワタ</t>
    </rPh>
    <phoneticPr fontId="45"/>
  </si>
  <si>
    <t>施工業者から請求書が来てから、会計担当に支払を指示してください！</t>
    <rPh sb="0" eb="2">
      <t>セコウ</t>
    </rPh>
    <rPh sb="2" eb="4">
      <t>ギョウシャ</t>
    </rPh>
    <rPh sb="6" eb="9">
      <t>セイキュウショ</t>
    </rPh>
    <rPh sb="10" eb="11">
      <t>キ</t>
    </rPh>
    <rPh sb="15" eb="17">
      <t>カイケイ</t>
    </rPh>
    <rPh sb="17" eb="19">
      <t>タントウ</t>
    </rPh>
    <rPh sb="20" eb="22">
      <t>シハライ</t>
    </rPh>
    <rPh sb="23" eb="25">
      <t>シジ</t>
    </rPh>
    <phoneticPr fontId="45"/>
  </si>
  <si>
    <t>竣工検査時には、上田市と事務局で立会しますので事前に日程調整を行ってください。
　（担当者欄は立会者名を記載して下さい）</t>
    <rPh sb="0" eb="2">
      <t>シュンコウ</t>
    </rPh>
    <rPh sb="2" eb="4">
      <t>ケンサ</t>
    </rPh>
    <rPh sb="4" eb="5">
      <t>ジ</t>
    </rPh>
    <rPh sb="8" eb="11">
      <t>ウエダシ</t>
    </rPh>
    <rPh sb="12" eb="15">
      <t>ジムキョク</t>
    </rPh>
    <rPh sb="16" eb="18">
      <t>タチアイ</t>
    </rPh>
    <rPh sb="23" eb="25">
      <t>ジゼン</t>
    </rPh>
    <rPh sb="26" eb="28">
      <t>ニッテイ</t>
    </rPh>
    <rPh sb="28" eb="30">
      <t>チョウセイ</t>
    </rPh>
    <rPh sb="31" eb="32">
      <t>オコナ</t>
    </rPh>
    <rPh sb="42" eb="44">
      <t>タントウ</t>
    </rPh>
    <rPh sb="44" eb="45">
      <t>シャ</t>
    </rPh>
    <rPh sb="45" eb="46">
      <t>ラン</t>
    </rPh>
    <rPh sb="47" eb="49">
      <t>タチアイ</t>
    </rPh>
    <rPh sb="49" eb="50">
      <t>シャ</t>
    </rPh>
    <rPh sb="50" eb="51">
      <t>メイ</t>
    </rPh>
    <rPh sb="52" eb="54">
      <t>キサイ</t>
    </rPh>
    <rPh sb="56" eb="57">
      <t>クダ</t>
    </rPh>
    <phoneticPr fontId="45"/>
  </si>
  <si>
    <t xml:space="preserve">　□にはレ点を入れて（　/　/　）には年月日を記載します。
　最後にまとめて記入するのでは無く、チェックの意味もありますのでその都度記入してください‼！
</t>
    <rPh sb="5" eb="6">
      <t>テン</t>
    </rPh>
    <rPh sb="7" eb="8">
      <t>イ</t>
    </rPh>
    <rPh sb="19" eb="22">
      <t>ネンガッピ</t>
    </rPh>
    <rPh sb="23" eb="25">
      <t>キサイ</t>
    </rPh>
    <rPh sb="31" eb="33">
      <t>サイゴ</t>
    </rPh>
    <rPh sb="38" eb="40">
      <t>キニュウ</t>
    </rPh>
    <rPh sb="45" eb="46">
      <t>ナ</t>
    </rPh>
    <rPh sb="53" eb="55">
      <t>イミ</t>
    </rPh>
    <rPh sb="64" eb="66">
      <t>ツド</t>
    </rPh>
    <rPh sb="66" eb="68">
      <t>キニュウ</t>
    </rPh>
    <phoneticPr fontId="45"/>
  </si>
  <si>
    <t>※現地確認は個別対応でも可です。</t>
    <rPh sb="1" eb="3">
      <t>ゲンチ</t>
    </rPh>
    <rPh sb="3" eb="5">
      <t>カクニン</t>
    </rPh>
    <rPh sb="6" eb="8">
      <t>コベツ</t>
    </rPh>
    <rPh sb="8" eb="10">
      <t>タイオウ</t>
    </rPh>
    <rPh sb="12" eb="13">
      <t>カ</t>
    </rPh>
    <phoneticPr fontId="45"/>
  </si>
  <si>
    <t>工事担当者</t>
    <rPh sb="0" eb="2">
      <t>コウジ</t>
    </rPh>
    <rPh sb="2" eb="5">
      <t>タントウシャ</t>
    </rPh>
    <phoneticPr fontId="45"/>
  </si>
  <si>
    <t>作成者</t>
    <rPh sb="0" eb="3">
      <t>サクセイシャ</t>
    </rPh>
    <phoneticPr fontId="45"/>
  </si>
  <si>
    <t>上田市担当者</t>
    <rPh sb="0" eb="3">
      <t>ウエダシ</t>
    </rPh>
    <rPh sb="3" eb="6">
      <t>タントウシャ</t>
    </rPh>
    <phoneticPr fontId="45"/>
  </si>
  <si>
    <t>水路</t>
    <rPh sb="0" eb="2">
      <t>ノウドウ</t>
    </rPh>
    <phoneticPr fontId="60"/>
  </si>
  <si>
    <t>農道</t>
    <rPh sb="0" eb="2">
      <t>ノウドウ</t>
    </rPh>
    <phoneticPr fontId="60"/>
  </si>
  <si>
    <t>ため池　</t>
    <rPh sb="2" eb="3">
      <t>イケ</t>
    </rPh>
    <phoneticPr fontId="60"/>
  </si>
  <si>
    <t>農地</t>
    <rPh sb="0" eb="2">
      <t>ノウチ</t>
    </rPh>
    <phoneticPr fontId="60"/>
  </si>
  <si>
    <t>工事箇所</t>
    <rPh sb="2" eb="4">
      <t>カショ</t>
    </rPh>
    <phoneticPr fontId="45"/>
  </si>
  <si>
    <r>
      <t>　振込先：　　　銀行　　　　支店　　　</t>
    </r>
    <r>
      <rPr>
        <u/>
        <sz val="11"/>
        <color indexed="8"/>
        <rFont val="ＭＳ Ｐ明朝"/>
        <family val="1"/>
        <charset val="128"/>
      </rPr>
      <t>振込金額　　     　　　円</t>
    </r>
    <rPh sb="1" eb="3">
      <t>フリコミ</t>
    </rPh>
    <rPh sb="3" eb="4">
      <t>サキ</t>
    </rPh>
    <rPh sb="8" eb="10">
      <t>ギンコウ</t>
    </rPh>
    <rPh sb="14" eb="16">
      <t>シテン</t>
    </rPh>
    <rPh sb="19" eb="21">
      <t>フリコミ</t>
    </rPh>
    <rPh sb="21" eb="23">
      <t>キンガク</t>
    </rPh>
    <rPh sb="33" eb="34">
      <t>エン</t>
    </rPh>
    <phoneticPr fontId="45"/>
  </si>
  <si>
    <t xml:space="preserve"> 組織の
住所・担当者</t>
    <rPh sb="1" eb="3">
      <t>ソシキ</t>
    </rPh>
    <rPh sb="5" eb="7">
      <t>ジュウショ</t>
    </rPh>
    <rPh sb="8" eb="11">
      <t>タントウシャ</t>
    </rPh>
    <phoneticPr fontId="60"/>
  </si>
  <si>
    <t>所長
課長</t>
    <rPh sb="0" eb="2">
      <t>ショチョウ</t>
    </rPh>
    <rPh sb="3" eb="5">
      <t>カチョウ</t>
    </rPh>
    <phoneticPr fontId="60"/>
  </si>
  <si>
    <t>上田市農地整備課・地域農地整備事務所</t>
    <rPh sb="3" eb="5">
      <t>ノウチ</t>
    </rPh>
    <rPh sb="5" eb="7">
      <t>セイビ</t>
    </rPh>
    <rPh sb="9" eb="11">
      <t>チイキ</t>
    </rPh>
    <rPh sb="11" eb="18">
      <t>ノウチセイビジムショ</t>
    </rPh>
    <phoneticPr fontId="45"/>
  </si>
  <si>
    <t>補佐</t>
    <rPh sb="0" eb="2">
      <t>ホサ</t>
    </rPh>
    <phoneticPr fontId="60"/>
  </si>
  <si>
    <t>上田市農地整備課・地域農地整備事務所</t>
    <rPh sb="3" eb="5">
      <t>ノウチ</t>
    </rPh>
    <rPh sb="5" eb="7">
      <t>セイビ</t>
    </rPh>
    <rPh sb="7" eb="8">
      <t>カ</t>
    </rPh>
    <rPh sb="8" eb="10">
      <t>チイ</t>
    </rPh>
    <rPh sb="13" eb="15">
      <t>セイビ</t>
    </rPh>
    <rPh sb="15" eb="18">
      <t>ジムショ</t>
    </rPh>
    <phoneticPr fontId="45"/>
  </si>
  <si>
    <r>
      <rPr>
        <sz val="12"/>
        <color indexed="10"/>
        <rFont val="ＭＳ 明朝"/>
        <family val="1"/>
        <charset val="128"/>
      </rPr>
      <t>見積</t>
    </r>
    <r>
      <rPr>
        <sz val="12"/>
        <rFont val="ＭＳ 明朝"/>
        <family val="1"/>
        <charset val="128"/>
      </rPr>
      <t>の方法</t>
    </r>
    <rPh sb="0" eb="2">
      <t>ミツモリ</t>
    </rPh>
    <phoneticPr fontId="45"/>
  </si>
  <si>
    <r>
      <rPr>
        <sz val="12"/>
        <color indexed="10"/>
        <rFont val="ＭＳ 明朝"/>
        <family val="1"/>
        <charset val="128"/>
      </rPr>
      <t>見積書</t>
    </r>
    <r>
      <rPr>
        <sz val="12"/>
        <rFont val="ＭＳ 明朝"/>
        <family val="1"/>
        <charset val="128"/>
      </rPr>
      <t>は</t>
    </r>
    <r>
      <rPr>
        <sz val="12"/>
        <color indexed="10"/>
        <rFont val="ＭＳ 明朝"/>
        <family val="1"/>
        <charset val="128"/>
      </rPr>
      <t>1</t>
    </r>
    <r>
      <rPr>
        <sz val="12"/>
        <color indexed="10"/>
        <rFont val="ＭＳ 明朝"/>
        <family val="1"/>
        <charset val="128"/>
      </rPr>
      <t>回と</t>
    </r>
    <r>
      <rPr>
        <sz val="12"/>
        <rFont val="ＭＳ 明朝"/>
        <family val="1"/>
        <charset val="128"/>
      </rPr>
      <t>する。</t>
    </r>
    <rPh sb="2" eb="3">
      <t>ショ</t>
    </rPh>
    <phoneticPr fontId="45"/>
  </si>
  <si>
    <r>
      <rPr>
        <sz val="11.5"/>
        <color indexed="10"/>
        <rFont val="ＭＳ 明朝"/>
        <family val="1"/>
        <charset val="128"/>
      </rPr>
      <t>契約</t>
    </r>
    <r>
      <rPr>
        <sz val="11.5"/>
        <rFont val="ＭＳ 明朝"/>
        <family val="1"/>
        <charset val="128"/>
      </rPr>
      <t>価格の決定にあたっては、</t>
    </r>
    <r>
      <rPr>
        <sz val="11.5"/>
        <color indexed="10"/>
        <rFont val="ＭＳ 明朝"/>
        <family val="1"/>
        <charset val="128"/>
      </rPr>
      <t>見積書</t>
    </r>
    <r>
      <rPr>
        <sz val="11.5"/>
        <rFont val="ＭＳ 明朝"/>
        <family val="1"/>
        <charset val="128"/>
      </rPr>
      <t>に記載された金額に当該金額の100分の10に相当する額を加算した金額〔当該金額に1円未満の端数があるときは、その端数金額を切り捨てた額〕をもって</t>
    </r>
    <r>
      <rPr>
        <sz val="11.5"/>
        <color indexed="10"/>
        <rFont val="ＭＳ 明朝"/>
        <family val="1"/>
        <charset val="128"/>
      </rPr>
      <t>契約</t>
    </r>
    <r>
      <rPr>
        <sz val="11.5"/>
        <rFont val="ＭＳ 明朝"/>
        <family val="1"/>
        <charset val="128"/>
      </rPr>
      <t>価格とするので、</t>
    </r>
    <r>
      <rPr>
        <sz val="11.5"/>
        <color indexed="10"/>
        <rFont val="ＭＳ 明朝"/>
        <family val="1"/>
        <charset val="128"/>
      </rPr>
      <t>見積</t>
    </r>
    <r>
      <rPr>
        <sz val="11.5"/>
        <rFont val="ＭＳ 明朝"/>
        <family val="1"/>
        <charset val="128"/>
      </rPr>
      <t>者は消費税及び地方消費税に係る課税事業者であるか免除事業者であるかを問わず、見積もった契約希望金額の110分の100に相当する金額を</t>
    </r>
    <r>
      <rPr>
        <sz val="11.5"/>
        <color indexed="10"/>
        <rFont val="ＭＳ 明朝"/>
        <family val="1"/>
        <charset val="128"/>
      </rPr>
      <t>見積書</t>
    </r>
    <r>
      <rPr>
        <sz val="11.5"/>
        <rFont val="ＭＳ 明朝"/>
        <family val="1"/>
        <charset val="128"/>
      </rPr>
      <t>に記入すること。</t>
    </r>
    <rPh sb="0" eb="2">
      <t>ケイヤク</t>
    </rPh>
    <rPh sb="89" eb="91">
      <t>ケイヤク</t>
    </rPh>
    <rPh sb="99" eb="101">
      <t>ミツモリ</t>
    </rPh>
    <phoneticPr fontId="60"/>
  </si>
  <si>
    <r>
      <rPr>
        <u/>
        <sz val="12"/>
        <color indexed="10"/>
        <rFont val="ＭＳ 明朝"/>
        <family val="1"/>
        <charset val="128"/>
      </rPr>
      <t>契約</t>
    </r>
    <r>
      <rPr>
        <u/>
        <sz val="12"/>
        <rFont val="ＭＳ 明朝"/>
        <family val="1"/>
        <charset val="128"/>
      </rPr>
      <t>者は、</t>
    </r>
    <r>
      <rPr>
        <u/>
        <sz val="12"/>
        <color indexed="10"/>
        <rFont val="ＭＳ 明朝"/>
        <family val="1"/>
        <charset val="128"/>
      </rPr>
      <t>市の審査後</t>
    </r>
    <r>
      <rPr>
        <u/>
        <sz val="12"/>
        <rFont val="ＭＳ 明朝"/>
        <family val="1"/>
        <charset val="128"/>
      </rPr>
      <t>に決定する</t>
    </r>
    <r>
      <rPr>
        <sz val="12"/>
        <rFont val="ＭＳ 明朝"/>
        <family val="1"/>
        <charset val="128"/>
      </rPr>
      <t>。見積書の審査終了後　</t>
    </r>
    <r>
      <rPr>
        <sz val="12"/>
        <color indexed="10"/>
        <rFont val="ＭＳ 明朝"/>
        <family val="1"/>
        <charset val="128"/>
      </rPr>
      <t>5日以内</t>
    </r>
    <r>
      <rPr>
        <sz val="12"/>
        <rFont val="ＭＳ 明朝"/>
        <family val="1"/>
        <charset val="128"/>
      </rPr>
      <t>に契約書を提出し、契約を取り交わすこと。</t>
    </r>
    <rPh sb="0" eb="2">
      <t>ケイヤク</t>
    </rPh>
    <rPh sb="5" eb="6">
      <t>シ</t>
    </rPh>
    <rPh sb="7" eb="9">
      <t>シンサ</t>
    </rPh>
    <rPh sb="9" eb="10">
      <t>ゴ</t>
    </rPh>
    <rPh sb="11" eb="13">
      <t>ケッテイ</t>
    </rPh>
    <rPh sb="16" eb="19">
      <t>ミツモリショ</t>
    </rPh>
    <phoneticPr fontId="60"/>
  </si>
  <si>
    <r>
      <rPr>
        <sz val="12"/>
        <color indexed="10"/>
        <rFont val="ＭＳ 明朝"/>
        <family val="1"/>
        <charset val="128"/>
      </rPr>
      <t>見積</t>
    </r>
    <r>
      <rPr>
        <sz val="12"/>
        <rFont val="ＭＳ 明朝"/>
        <family val="1"/>
        <charset val="128"/>
      </rPr>
      <t>に参加するものに必要な資格のない者の行った</t>
    </r>
    <r>
      <rPr>
        <sz val="12"/>
        <color indexed="10"/>
        <rFont val="ＭＳ 明朝"/>
        <family val="1"/>
        <charset val="128"/>
      </rPr>
      <t>見積</t>
    </r>
    <r>
      <rPr>
        <sz val="12"/>
        <rFont val="ＭＳ 明朝"/>
        <family val="1"/>
        <charset val="128"/>
      </rPr>
      <t>及び</t>
    </r>
    <r>
      <rPr>
        <sz val="12"/>
        <color indexed="10"/>
        <rFont val="ＭＳ 明朝"/>
        <family val="1"/>
        <charset val="128"/>
      </rPr>
      <t>見積</t>
    </r>
    <r>
      <rPr>
        <sz val="12"/>
        <rFont val="ＭＳ 明朝"/>
        <family val="1"/>
        <charset val="128"/>
      </rPr>
      <t>に関する条件に違反した</t>
    </r>
    <r>
      <rPr>
        <sz val="12"/>
        <color indexed="10"/>
        <rFont val="ＭＳ 明朝"/>
        <family val="1"/>
        <charset val="128"/>
      </rPr>
      <t>見積</t>
    </r>
    <r>
      <rPr>
        <sz val="12"/>
        <rFont val="ＭＳ 明朝"/>
        <family val="1"/>
        <charset val="128"/>
      </rPr>
      <t>は無効とする。</t>
    </r>
    <rPh sb="0" eb="2">
      <t>ミツモリ</t>
    </rPh>
    <rPh sb="23" eb="25">
      <t>ミツモリ</t>
    </rPh>
    <rPh sb="27" eb="29">
      <t>ミツモリ</t>
    </rPh>
    <rPh sb="40" eb="42">
      <t>ミツモリ</t>
    </rPh>
    <phoneticPr fontId="45"/>
  </si>
  <si>
    <r>
      <t>下記のとおり見積書（数量の明細、積算内訳書、</t>
    </r>
    <r>
      <rPr>
        <sz val="12"/>
        <color indexed="10"/>
        <rFont val="ＭＳ 明朝"/>
        <family val="1"/>
        <charset val="128"/>
      </rPr>
      <t>設計図面</t>
    </r>
    <r>
      <rPr>
        <sz val="12"/>
        <rFont val="ＭＳ 明朝"/>
        <family val="1"/>
        <charset val="128"/>
      </rPr>
      <t>）を提出してください。</t>
    </r>
    <rPh sb="16" eb="18">
      <t>セキサン</t>
    </rPh>
    <rPh sb="18" eb="21">
      <t>ウチワケショ</t>
    </rPh>
    <rPh sb="22" eb="24">
      <t>セッケイ</t>
    </rPh>
    <rPh sb="24" eb="26">
      <t>ズメン</t>
    </rPh>
    <phoneticPr fontId="60"/>
  </si>
  <si>
    <t>施工箇所の地区名</t>
    <phoneticPr fontId="60"/>
  </si>
  <si>
    <t>円</t>
    <phoneticPr fontId="60"/>
  </si>
  <si>
    <t>工事価格(税抜き)</t>
    <rPh sb="0" eb="2">
      <t>コウジ</t>
    </rPh>
    <rPh sb="2" eb="4">
      <t>カカク</t>
    </rPh>
    <rPh sb="5" eb="6">
      <t>ゼイ</t>
    </rPh>
    <rPh sb="6" eb="7">
      <t>ヌ</t>
    </rPh>
    <phoneticPr fontId="60"/>
  </si>
  <si>
    <t>第１回　見積額</t>
    <phoneticPr fontId="60"/>
  </si>
  <si>
    <t>（押印省略）</t>
    <rPh sb="1" eb="3">
      <t>オウイン</t>
    </rPh>
    <rPh sb="3" eb="5">
      <t>ショウリャク</t>
    </rPh>
    <phoneticPr fontId="45"/>
  </si>
  <si>
    <t>上田市〇〇（△△）</t>
    <rPh sb="0" eb="3">
      <t>ウエダシ</t>
    </rPh>
    <phoneticPr fontId="60"/>
  </si>
  <si>
    <t>①</t>
    <phoneticPr fontId="45"/>
  </si>
  <si>
    <r>
      <t xml:space="preserve">１回目
</t>
    </r>
    <r>
      <rPr>
        <sz val="10"/>
        <rFont val="ＭＳ Ｐゴシック"/>
        <family val="3"/>
        <charset val="128"/>
      </rPr>
      <t>(見積依頼前)</t>
    </r>
    <rPh sb="1" eb="3">
      <t>カイメ</t>
    </rPh>
    <phoneticPr fontId="45"/>
  </si>
  <si>
    <t>ｍ</t>
    <phoneticPr fontId="45"/>
  </si>
  <si>
    <t>箇所</t>
    <rPh sb="0" eb="2">
      <t>カショ</t>
    </rPh>
    <phoneticPr fontId="45"/>
  </si>
  <si>
    <t>←発注組織を記載</t>
    <rPh sb="1" eb="3">
      <t>ハッチュウ</t>
    </rPh>
    <rPh sb="3" eb="5">
      <t>ソシキ</t>
    </rPh>
    <rPh sb="5" eb="6">
      <t>シャメイ</t>
    </rPh>
    <rPh sb="6" eb="8">
      <t>キサイ</t>
    </rPh>
    <phoneticPr fontId="45"/>
  </si>
  <si>
    <t>←通知する際の、代表者印（会長印、代表印等）の押印を省略します。</t>
    <rPh sb="1" eb="3">
      <t>ツウチ</t>
    </rPh>
    <rPh sb="26" eb="28">
      <t>ショウリャク</t>
    </rPh>
    <phoneticPr fontId="45"/>
  </si>
  <si>
    <t>職</t>
    <rPh sb="0" eb="1">
      <t>ショク</t>
    </rPh>
    <phoneticPr fontId="60"/>
  </si>
  <si>
    <t>〇〇</t>
    <phoneticPr fontId="60"/>
  </si>
  <si>
    <t>○○○○</t>
    <phoneticPr fontId="60"/>
  </si>
  <si>
    <t>←通知する際の、代表者印（会長印、代表印等）の押印は省略します。</t>
    <rPh sb="1" eb="3">
      <t>ツウチ</t>
    </rPh>
    <rPh sb="26" eb="28">
      <t>ショウリャク</t>
    </rPh>
    <phoneticPr fontId="45"/>
  </si>
  <si>
    <t>(株)A建設</t>
    <rPh sb="0" eb="3">
      <t>カブ</t>
    </rPh>
    <rPh sb="4" eb="6">
      <t>ケンセツ</t>
    </rPh>
    <phoneticPr fontId="60"/>
  </si>
  <si>
    <t>(有)B建設</t>
    <rPh sb="0" eb="3">
      <t>ユウ</t>
    </rPh>
    <rPh sb="4" eb="6">
      <t>ケンセツ</t>
    </rPh>
    <phoneticPr fontId="60"/>
  </si>
  <si>
    <t>C建設(株)</t>
    <rPh sb="1" eb="3">
      <t>ケンセツ</t>
    </rPh>
    <rPh sb="3" eb="6">
      <t>カブ</t>
    </rPh>
    <phoneticPr fontId="60"/>
  </si>
  <si>
    <r>
      <t>↓設計金額又は概算工事費により確定された見積業者数に応じた業者を記入</t>
    </r>
    <r>
      <rPr>
        <b/>
        <sz val="18"/>
        <color indexed="10"/>
        <rFont val="HGｺﾞｼｯｸM"/>
        <family val="3"/>
        <charset val="128"/>
      </rPr>
      <t>（５０万円超は３者以上）</t>
    </r>
    <phoneticPr fontId="60"/>
  </si>
  <si>
    <t>落札</t>
  </si>
  <si>
    <r>
      <t xml:space="preserve">２回目
</t>
    </r>
    <r>
      <rPr>
        <sz val="11"/>
        <rFont val="ＭＳ Ｐゴシック"/>
        <family val="3"/>
        <charset val="128"/>
      </rPr>
      <t>（契約前）</t>
    </r>
    <rPh sb="1" eb="3">
      <t>カイメ</t>
    </rPh>
    <phoneticPr fontId="60"/>
  </si>
  <si>
    <t>○○　○○</t>
    <phoneticPr fontId="60"/>
  </si>
  <si>
    <t>△△　△△</t>
    <phoneticPr fontId="60"/>
  </si>
  <si>
    <t>□□　□□</t>
    <phoneticPr fontId="60"/>
  </si>
  <si>
    <t>長野県上田市○○</t>
    <rPh sb="0" eb="3">
      <t>ナガノケン</t>
    </rPh>
    <rPh sb="3" eb="6">
      <t>ウエダシ</t>
    </rPh>
    <phoneticPr fontId="60"/>
  </si>
  <si>
    <t>長野県上田市△△</t>
    <rPh sb="0" eb="3">
      <t>ナガノケン</t>
    </rPh>
    <rPh sb="3" eb="6">
      <t>ウエダシ</t>
    </rPh>
    <phoneticPr fontId="60"/>
  </si>
  <si>
    <t>長野県上田市□□</t>
    <rPh sb="0" eb="6">
      <t>ナガノケンウエダシ</t>
    </rPh>
    <phoneticPr fontId="60"/>
  </si>
  <si>
    <t>担当者職氏名　</t>
    <rPh sb="0" eb="2">
      <t>タントウ</t>
    </rPh>
    <rPh sb="2" eb="3">
      <t>シャ</t>
    </rPh>
    <rPh sb="3" eb="4">
      <t>ショク</t>
    </rPh>
    <rPh sb="4" eb="6">
      <t>シメイ</t>
    </rPh>
    <phoneticPr fontId="60"/>
  </si>
  <si>
    <t>債権者
住所
氏名</t>
    <rPh sb="8" eb="10">
      <t>シメイ</t>
    </rPh>
    <phoneticPr fontId="60"/>
  </si>
  <si>
    <t>（上田市.R6.4）</t>
    <phoneticPr fontId="45"/>
  </si>
  <si>
    <t>建設工事請負契約書</t>
    <phoneticPr fontId="45"/>
  </si>
  <si>
    <t>２　工 事 場 所</t>
    <phoneticPr fontId="45"/>
  </si>
  <si>
    <t>４　請負代金額</t>
    <phoneticPr fontId="45"/>
  </si>
  <si>
    <t>うち取引に係る消費税及び地方消費税の額</t>
    <rPh sb="18" eb="19">
      <t>ガク</t>
    </rPh>
    <phoneticPr fontId="45"/>
  </si>
  <si>
    <t>５　契約保証金</t>
    <phoneticPr fontId="45"/>
  </si>
  <si>
    <t>□保証金納付　　□金融機関等の保証　　□履行保証保険契約</t>
    <rPh sb="1" eb="4">
      <t>ホショウキン</t>
    </rPh>
    <rPh sb="4" eb="6">
      <t>ノウフ</t>
    </rPh>
    <rPh sb="9" eb="11">
      <t>キンユウ</t>
    </rPh>
    <rPh sb="11" eb="13">
      <t>キカン</t>
    </rPh>
    <rPh sb="13" eb="14">
      <t>トウ</t>
    </rPh>
    <rPh sb="15" eb="17">
      <t>ホショウ</t>
    </rPh>
    <rPh sb="20" eb="22">
      <t>リコウ</t>
    </rPh>
    <rPh sb="22" eb="24">
      <t>ホショウ</t>
    </rPh>
    <rPh sb="24" eb="26">
      <t>ホケン</t>
    </rPh>
    <rPh sb="26" eb="28">
      <t>ケイヤク</t>
    </rPh>
    <phoneticPr fontId="45"/>
  </si>
  <si>
    <t>□工事履行保証契約</t>
    <rPh sb="1" eb="3">
      <t>コウジ</t>
    </rPh>
    <rPh sb="3" eb="5">
      <t>リコウ</t>
    </rPh>
    <rPh sb="5" eb="7">
      <t>ホショウ</t>
    </rPh>
    <rPh sb="7" eb="9">
      <t>ケイヤク</t>
    </rPh>
    <phoneticPr fontId="45"/>
  </si>
  <si>
    <t>(契約保証金)</t>
    <phoneticPr fontId="45"/>
  </si>
  <si>
    <t>第124条　予算執行者等は、契約を締結したときは、直ちに契約者をして契約金額(公有財産電子入札に付する場合にあっては、予定価格)の100分の10以上の金</t>
    <phoneticPr fontId="45"/>
  </si>
  <si>
    <t>　額の契約保証金を納付させなければならない。</t>
    <phoneticPr fontId="45"/>
  </si>
  <si>
    <t>2　契約の変更により、契約金額に増減が生じたときは、これに相当する契約保証金を追加納付させ、又は還付するものとする。ただし、市長が特に認めた場</t>
    <phoneticPr fontId="45"/>
  </si>
  <si>
    <t>　合は、この限りでない。</t>
    <phoneticPr fontId="45"/>
  </si>
  <si>
    <t>3　第110条第2項及び第3項の規定は、契約保証金について準用する。この場合において、同条第2項第51号中「金融機関」とあるのは「金融機関又は保証事業</t>
    <phoneticPr fontId="45"/>
  </si>
  <si>
    <t>　会社(公共工事の前払金保証事業に関する法律(昭和27年法律第184号)第2条第4項に規定する保証事業会社をいう。)」と読み替えるものとする。</t>
    <phoneticPr fontId="45"/>
  </si>
  <si>
    <t>4　前3項の規定にかかわらず、契約者が次のいずれかに該当するときは、契約保証金の全部又は一部を納付させないことができる。ただし、契約者が契約を履</t>
    <phoneticPr fontId="45"/>
  </si>
  <si>
    <t>　行しないときは、納付させないこととした金額に相当する額を徴収する旨を契約の条件としておかなければならない。</t>
    <phoneticPr fontId="45"/>
  </si>
  <si>
    <t>　(1)　契約者が保険会社との間に市を被保険者とする履行保証保険契約を締結したとき。</t>
    <phoneticPr fontId="45"/>
  </si>
  <si>
    <t>　(2)　契約者から委託を受けた保険会社、銀行その他市長が指定する金融機関と工事履行保証契約を締結したとき。</t>
    <phoneticPr fontId="45"/>
  </si>
  <si>
    <t>　(3)　契約者が過去2年間に国又は地方公共団体と種類及び規模を同じくする契約を2回以上にわたって誠実に履行した実績を有する者であり、かつ、当該契</t>
    <phoneticPr fontId="45"/>
  </si>
  <si>
    <t>　(4)　契約者が、法令に基づき延納が認められる場合において、確実な担保を提供したとき。</t>
    <phoneticPr fontId="45"/>
  </si>
  <si>
    <t>　（5)　契約者が次条の規定による契約保証人を立てたとき。</t>
    <phoneticPr fontId="45"/>
  </si>
  <si>
    <t>　(6)　物品を売り払う契約を締結する場合において、契約者が売払代金を即納するとき。</t>
    <phoneticPr fontId="45"/>
  </si>
  <si>
    <t>　(7)　契約金額が50万円未満であり、かつ、契約者が契約を確実に履行するものと認められるとき。</t>
    <phoneticPr fontId="45"/>
  </si>
  <si>
    <t>　(8)　国若しくは公社、公団、公庫等の政府関係機関又は地方公共団体若しくは公共団体と契約するとき。</t>
    <phoneticPr fontId="45"/>
  </si>
  <si>
    <t>　(9)　前各号に定めるもののほか、随意契約による場合において、契約の性質又は目的により契約保証金を納付させることが困難であり、かつ、契約者が契</t>
    <phoneticPr fontId="45"/>
  </si>
  <si>
    <t>　　約を履行しないこととなるおそれがないとき。</t>
    <phoneticPr fontId="45"/>
  </si>
  <si>
    <t>　　　　(令5規則19・一部改正)</t>
    <phoneticPr fontId="45"/>
  </si>
  <si>
    <t>□その他</t>
    <rPh sb="3" eb="4">
      <t>タ</t>
    </rPh>
    <phoneticPr fontId="45"/>
  </si>
  <si>
    <t>契約保証金額</t>
    <rPh sb="0" eb="2">
      <t>ケイヤク</t>
    </rPh>
    <rPh sb="2" eb="4">
      <t>ホショウ</t>
    </rPh>
    <rPh sb="4" eb="6">
      <t>キンガク</t>
    </rPh>
    <phoneticPr fontId="45"/>
  </si>
  <si>
    <t>６　建設発生土の搬出先等　　　　仕様書に定めるとおり</t>
    <rPh sb="2" eb="4">
      <t>ケンセツ</t>
    </rPh>
    <rPh sb="4" eb="7">
      <t>ハッセイド</t>
    </rPh>
    <rPh sb="8" eb="10">
      <t>ハンシュツ</t>
    </rPh>
    <rPh sb="10" eb="11">
      <t>サキ</t>
    </rPh>
    <rPh sb="11" eb="12">
      <t>トウ</t>
    </rPh>
    <rPh sb="16" eb="19">
      <t>シヨウショ</t>
    </rPh>
    <rPh sb="20" eb="21">
      <t>サダ</t>
    </rPh>
    <phoneticPr fontId="45"/>
  </si>
  <si>
    <t>７　解体工事に要する費用　　　　別紙のとおり</t>
    <phoneticPr fontId="45"/>
  </si>
  <si>
    <t>　の規定に準じて免除</t>
    <rPh sb="5" eb="6">
      <t>ジュン</t>
    </rPh>
    <rPh sb="8" eb="10">
      <t>メンジョ</t>
    </rPh>
    <phoneticPr fontId="45"/>
  </si>
  <si>
    <t>１　工  事   名　</t>
    <phoneticPr fontId="45"/>
  </si>
  <si>
    <t>３  工       期　　</t>
    <phoneticPr fontId="45"/>
  </si>
  <si>
    <r>
      <t>　　</t>
    </r>
    <r>
      <rPr>
        <u/>
        <sz val="12"/>
        <color indexed="10"/>
        <rFont val="ＭＳ ゴシック"/>
        <family val="3"/>
        <charset val="128"/>
      </rPr>
      <t>約を確実に履行するものと認められるとき。</t>
    </r>
    <phoneticPr fontId="45"/>
  </si>
  <si>
    <t>　上記の工事について、発注者と受注者は、各々の対等な立場における合意に基</t>
    <rPh sb="1" eb="3">
      <t>ジョウキ</t>
    </rPh>
    <rPh sb="4" eb="6">
      <t>コウジ</t>
    </rPh>
    <rPh sb="11" eb="14">
      <t>ハッチュウシャ</t>
    </rPh>
    <rPh sb="15" eb="18">
      <t>ジュチュウシャ</t>
    </rPh>
    <rPh sb="20" eb="22">
      <t>オノオノ</t>
    </rPh>
    <rPh sb="23" eb="25">
      <t>タイトウ</t>
    </rPh>
    <rPh sb="26" eb="28">
      <t>タチバ</t>
    </rPh>
    <rPh sb="32" eb="34">
      <t>ゴウイ</t>
    </rPh>
    <rPh sb="35" eb="36">
      <t>モト</t>
    </rPh>
    <phoneticPr fontId="45"/>
  </si>
  <si>
    <t>づいて、別添の条項によって公正な請負契約を締結し、信義に従って誠実にこれ</t>
    <rPh sb="4" eb="6">
      <t>ベッテン</t>
    </rPh>
    <rPh sb="7" eb="9">
      <t>ジョウコウ</t>
    </rPh>
    <rPh sb="13" eb="15">
      <t>コウセイ</t>
    </rPh>
    <rPh sb="16" eb="18">
      <t>ウケオイ</t>
    </rPh>
    <rPh sb="18" eb="20">
      <t>ケイヤク</t>
    </rPh>
    <rPh sb="21" eb="23">
      <t>テイケツ</t>
    </rPh>
    <rPh sb="25" eb="27">
      <t>シンギ</t>
    </rPh>
    <rPh sb="28" eb="29">
      <t>シタガ</t>
    </rPh>
    <rPh sb="31" eb="33">
      <t>セイジツ</t>
    </rPh>
    <phoneticPr fontId="45"/>
  </si>
  <si>
    <t>を履行するものとする。</t>
    <phoneticPr fontId="45"/>
  </si>
  <si>
    <t>　本契約の証として本書２通を作成し、発注者及び受注者が記名押印の上、各自</t>
    <rPh sb="1" eb="4">
      <t>ホンケイヤク</t>
    </rPh>
    <rPh sb="5" eb="6">
      <t>アカシ</t>
    </rPh>
    <rPh sb="9" eb="11">
      <t>ホンショ</t>
    </rPh>
    <rPh sb="12" eb="13">
      <t>ツウ</t>
    </rPh>
    <rPh sb="14" eb="16">
      <t>サクセイ</t>
    </rPh>
    <rPh sb="18" eb="21">
      <t>ハッチュウシャ</t>
    </rPh>
    <rPh sb="21" eb="22">
      <t>オヨ</t>
    </rPh>
    <rPh sb="23" eb="26">
      <t>ジュチュウシャ</t>
    </rPh>
    <rPh sb="27" eb="29">
      <t>キメイ</t>
    </rPh>
    <rPh sb="29" eb="31">
      <t>オウイン</t>
    </rPh>
    <rPh sb="32" eb="33">
      <t>ウエ</t>
    </rPh>
    <rPh sb="34" eb="36">
      <t>カクジ</t>
    </rPh>
    <phoneticPr fontId="45"/>
  </si>
  <si>
    <t>１通を保有する。</t>
    <phoneticPr fontId="45"/>
  </si>
  <si>
    <t>☑財務規則（平成18年上田市規則第45号）第124条第4項第3号</t>
    <rPh sb="1" eb="3">
      <t>ザイム</t>
    </rPh>
    <rPh sb="3" eb="5">
      <t>キソク</t>
    </rPh>
    <rPh sb="6" eb="8">
      <t>ヘイセイ</t>
    </rPh>
    <rPh sb="10" eb="11">
      <t>ネン</t>
    </rPh>
    <rPh sb="11" eb="14">
      <t>ウエダシ</t>
    </rPh>
    <rPh sb="14" eb="16">
      <t>キソク</t>
    </rPh>
    <rPh sb="16" eb="17">
      <t>ダイ</t>
    </rPh>
    <rPh sb="19" eb="20">
      <t>ゴウ</t>
    </rPh>
    <rPh sb="21" eb="22">
      <t>ダイ</t>
    </rPh>
    <rPh sb="25" eb="26">
      <t>ジョウ</t>
    </rPh>
    <rPh sb="26" eb="27">
      <t>ダイ</t>
    </rPh>
    <rPh sb="28" eb="29">
      <t>コウ</t>
    </rPh>
    <rPh sb="29" eb="30">
      <t>ダイ</t>
    </rPh>
    <rPh sb="31" eb="32">
      <t>ゴウ</t>
    </rPh>
    <phoneticPr fontId="45"/>
  </si>
  <si>
    <t>「取引に係る消費税額及び地方消費税の額」は、消費税法第28条第1項及び第29条並びに地方税法第72条の82及び第72条の83の規定により算出したもので、請負代金額に10/110を乗じて得た額である。</t>
    <phoneticPr fontId="60"/>
  </si>
  <si>
    <t>２　工 事 場 所</t>
    <phoneticPr fontId="60"/>
  </si>
  <si>
    <t>(</t>
    <phoneticPr fontId="60"/>
  </si>
  <si>
    <t>円)</t>
    <phoneticPr fontId="60"/>
  </si>
  <si>
    <t>これを契約する業者に渡して、印紙の貼付と押印をお願いしてください。</t>
    <rPh sb="3" eb="5">
      <t>ケイヤク</t>
    </rPh>
    <rPh sb="7" eb="9">
      <t>ギョウシャ</t>
    </rPh>
    <rPh sb="10" eb="11">
      <t>ワタ</t>
    </rPh>
    <rPh sb="14" eb="16">
      <t>インシ</t>
    </rPh>
    <rPh sb="17" eb="19">
      <t>テンプ</t>
    </rPh>
    <rPh sb="20" eb="22">
      <t>オウイン</t>
    </rPh>
    <rPh sb="24" eb="25">
      <t>ネガ</t>
    </rPh>
    <phoneticPr fontId="60"/>
  </si>
  <si>
    <t>自動入力になっていますので手入力する箇所はありません。</t>
    <rPh sb="0" eb="2">
      <t>ジドウ</t>
    </rPh>
    <rPh sb="2" eb="4">
      <t>ニュウリョク</t>
    </rPh>
    <rPh sb="13" eb="14">
      <t>テ</t>
    </rPh>
    <rPh sb="14" eb="16">
      <t>ニュウリョク</t>
    </rPh>
    <rPh sb="18" eb="20">
      <t>カショ</t>
    </rPh>
    <phoneticPr fontId="60"/>
  </si>
  <si>
    <t>←必要に応じて組織内における決裁区分を一括記入シートで変更してください。</t>
    <rPh sb="19" eb="23">
      <t>イッカツキニュウ</t>
    </rPh>
    <rPh sb="27" eb="29">
      <t>ヘンコウ</t>
    </rPh>
    <phoneticPr fontId="60"/>
  </si>
  <si>
    <t>〇〇　〇〇</t>
    <phoneticPr fontId="60"/>
  </si>
  <si>
    <t>←工事担当者以外の役職のある方が指名してください。</t>
    <rPh sb="1" eb="3">
      <t>コウジ</t>
    </rPh>
    <rPh sb="3" eb="6">
      <t>タントウシャ</t>
    </rPh>
    <rPh sb="6" eb="8">
      <t>イガイ</t>
    </rPh>
    <rPh sb="9" eb="11">
      <t>ヤクショク</t>
    </rPh>
    <rPh sb="14" eb="15">
      <t>カタ</t>
    </rPh>
    <rPh sb="16" eb="18">
      <t>シメイ</t>
    </rPh>
    <phoneticPr fontId="60"/>
  </si>
  <si>
    <t>←検査員は設計者以外の役職のある方とする</t>
    <rPh sb="11" eb="13">
      <t>ヤクショク</t>
    </rPh>
    <rPh sb="16" eb="17">
      <t>カタ</t>
    </rPh>
    <phoneticPr fontId="60"/>
  </si>
  <si>
    <t>完成検査結果
通知年月日</t>
    <rPh sb="0" eb="2">
      <t>カンセイ</t>
    </rPh>
    <rPh sb="2" eb="4">
      <t>ケンサ</t>
    </rPh>
    <rPh sb="4" eb="6">
      <t>ケッカ</t>
    </rPh>
    <rPh sb="7" eb="9">
      <t>ツウチ</t>
    </rPh>
    <rPh sb="9" eb="12">
      <t>ネンガッピ</t>
    </rPh>
    <phoneticPr fontId="60"/>
  </si>
  <si>
    <t>完成年月日・完成検査年月日・完成検査結果通知年月日</t>
    <rPh sb="14" eb="16">
      <t>カンセイ</t>
    </rPh>
    <rPh sb="16" eb="18">
      <t>ケンサ</t>
    </rPh>
    <rPh sb="18" eb="20">
      <t>ケッカ</t>
    </rPh>
    <rPh sb="20" eb="22">
      <t>ツウチ</t>
    </rPh>
    <rPh sb="22" eb="25">
      <t>ネンガッピ</t>
    </rPh>
    <phoneticPr fontId="60"/>
  </si>
  <si>
    <t>面積単位換算　100m2＝1a 10000m2=100a=1ha</t>
    <rPh sb="0" eb="2">
      <t>メンセキ</t>
    </rPh>
    <rPh sb="2" eb="4">
      <t>タンイ</t>
    </rPh>
    <rPh sb="4" eb="6">
      <t>カンザン</t>
    </rPh>
    <phoneticPr fontId="60"/>
  </si>
  <si>
    <t>見積額</t>
    <rPh sb="0" eb="2">
      <t>ミツモリ</t>
    </rPh>
    <rPh sb="2" eb="3">
      <t>ガク</t>
    </rPh>
    <phoneticPr fontId="60"/>
  </si>
  <si>
    <t>債権者
住所
名称</t>
    <rPh sb="0" eb="3">
      <t>サイケンシャ</t>
    </rPh>
    <phoneticPr fontId="60"/>
  </si>
  <si>
    <t>円</t>
    <rPh sb="0" eb="1">
      <t>エン</t>
    </rPh>
    <phoneticPr fontId="60"/>
  </si>
  <si>
    <t>うち取引に係る消費税及び地方消費税の額</t>
    <rPh sb="18" eb="19">
      <t>ガク</t>
    </rPh>
    <phoneticPr fontId="60"/>
  </si>
  <si>
    <t>４　変更請負代金増加（減少）額</t>
    <rPh sb="9" eb="10">
      <t>カ</t>
    </rPh>
    <rPh sb="11" eb="13">
      <t>ゲンショウ</t>
    </rPh>
    <rPh sb="14" eb="15">
      <t>ガク</t>
    </rPh>
    <phoneticPr fontId="60"/>
  </si>
  <si>
    <t>免除</t>
    <rPh sb="0" eb="2">
      <t>メンジョ</t>
    </rPh>
    <phoneticPr fontId="60"/>
  </si>
  <si>
    <t>６　変更工事の内容</t>
    <phoneticPr fontId="60"/>
  </si>
  <si>
    <t>変更後の契約税抜き金額の算出方法…変更後の契約税抜き金額＝変更後の概算工事費税抜き金額×落札率</t>
    <rPh sb="0" eb="2">
      <t>ヘンコウ</t>
    </rPh>
    <rPh sb="2" eb="3">
      <t>ゴ</t>
    </rPh>
    <rPh sb="4" eb="6">
      <t>ケイヤク</t>
    </rPh>
    <rPh sb="6" eb="7">
      <t>ゼイ</t>
    </rPh>
    <rPh sb="7" eb="8">
      <t>ヌ</t>
    </rPh>
    <rPh sb="9" eb="11">
      <t>キンガク</t>
    </rPh>
    <rPh sb="12" eb="14">
      <t>サンシュツ</t>
    </rPh>
    <rPh sb="14" eb="16">
      <t>ホウホウ</t>
    </rPh>
    <rPh sb="17" eb="19">
      <t>ヘンコウ</t>
    </rPh>
    <rPh sb="19" eb="20">
      <t>ゴ</t>
    </rPh>
    <rPh sb="21" eb="23">
      <t>ケイヤク</t>
    </rPh>
    <rPh sb="23" eb="24">
      <t>ゼイ</t>
    </rPh>
    <rPh sb="24" eb="25">
      <t>ヌ</t>
    </rPh>
    <rPh sb="26" eb="28">
      <t>キンガク</t>
    </rPh>
    <rPh sb="29" eb="31">
      <t>ヘンコウ</t>
    </rPh>
    <rPh sb="31" eb="32">
      <t>ゴ</t>
    </rPh>
    <rPh sb="33" eb="35">
      <t>ガイサン</t>
    </rPh>
    <rPh sb="35" eb="37">
      <t>コウジ</t>
    </rPh>
    <rPh sb="37" eb="38">
      <t>ヒ</t>
    </rPh>
    <rPh sb="38" eb="39">
      <t>ゼイ</t>
    </rPh>
    <rPh sb="39" eb="40">
      <t>ヌ</t>
    </rPh>
    <rPh sb="41" eb="43">
      <t>キンガク</t>
    </rPh>
    <rPh sb="44" eb="47">
      <t>ラクサツリツ</t>
    </rPh>
    <phoneticPr fontId="60"/>
  </si>
  <si>
    <t>←変更後の契約税抜き金額（千円未満切り捨て）</t>
    <rPh sb="1" eb="3">
      <t>ヘンコウ</t>
    </rPh>
    <rPh sb="3" eb="4">
      <t>ゴ</t>
    </rPh>
    <rPh sb="5" eb="7">
      <t>ケイヤク</t>
    </rPh>
    <rPh sb="7" eb="8">
      <t>ゼイ</t>
    </rPh>
    <rPh sb="8" eb="9">
      <t>ヌ</t>
    </rPh>
    <rPh sb="10" eb="12">
      <t>キンガク</t>
    </rPh>
    <rPh sb="13" eb="15">
      <t>センエン</t>
    </rPh>
    <rPh sb="15" eb="17">
      <t>ミマン</t>
    </rPh>
    <rPh sb="17" eb="18">
      <t>キ</t>
    </rPh>
    <rPh sb="19" eb="20">
      <t>ス</t>
    </rPh>
    <phoneticPr fontId="60"/>
  </si>
  <si>
    <t>※見積書の場合落札率が100％なので上記の計算は必要ない場合が多い</t>
    <rPh sb="1" eb="4">
      <t>ミツモリショ</t>
    </rPh>
    <rPh sb="5" eb="7">
      <t>バアイ</t>
    </rPh>
    <rPh sb="7" eb="9">
      <t>ラクサツ</t>
    </rPh>
    <rPh sb="9" eb="10">
      <t>リツ</t>
    </rPh>
    <rPh sb="18" eb="20">
      <t>ジョウキ</t>
    </rPh>
    <rPh sb="21" eb="23">
      <t>ケイサン</t>
    </rPh>
    <rPh sb="24" eb="26">
      <t>ヒツヨウ</t>
    </rPh>
    <rPh sb="28" eb="30">
      <t>バアイ</t>
    </rPh>
    <rPh sb="31" eb="32">
      <t>オオ</t>
    </rPh>
    <phoneticPr fontId="60"/>
  </si>
  <si>
    <t>※入札の場合は落札率があり得るので上記の計算が必要</t>
    <rPh sb="1" eb="3">
      <t>ニュウサツ</t>
    </rPh>
    <rPh sb="4" eb="6">
      <t>バアイ</t>
    </rPh>
    <rPh sb="7" eb="9">
      <t>ラクサツ</t>
    </rPh>
    <rPh sb="9" eb="10">
      <t>リツ</t>
    </rPh>
    <rPh sb="13" eb="14">
      <t>エ</t>
    </rPh>
    <rPh sb="17" eb="19">
      <t>ジョウキ</t>
    </rPh>
    <rPh sb="20" eb="22">
      <t>ケイサン</t>
    </rPh>
    <rPh sb="23" eb="25">
      <t>ヒツヨウ</t>
    </rPh>
    <phoneticPr fontId="60"/>
  </si>
  <si>
    <t>（見積金額又は設計額）</t>
    <rPh sb="1" eb="3">
      <t>ミツモリ</t>
    </rPh>
    <rPh sb="3" eb="5">
      <t>キンガク</t>
    </rPh>
    <rPh sb="5" eb="6">
      <t>マタ</t>
    </rPh>
    <rPh sb="7" eb="9">
      <t>セッケイ</t>
    </rPh>
    <rPh sb="9" eb="10">
      <t>ガク</t>
    </rPh>
    <phoneticPr fontId="60"/>
  </si>
  <si>
    <t>（見積金額又は入札金額）</t>
    <rPh sb="1" eb="3">
      <t>ミツモリ</t>
    </rPh>
    <rPh sb="3" eb="5">
      <t>キンガク</t>
    </rPh>
    <rPh sb="5" eb="6">
      <t>マタ</t>
    </rPh>
    <rPh sb="7" eb="9">
      <t>ニュウサツ</t>
    </rPh>
    <rPh sb="9" eb="10">
      <t>キン</t>
    </rPh>
    <rPh sb="10" eb="11">
      <t>ガク</t>
    </rPh>
    <phoneticPr fontId="60"/>
  </si>
  <si>
    <t>円　）</t>
    <phoneticPr fontId="60"/>
  </si>
  <si>
    <t>５　変更後請負代金額</t>
    <rPh sb="4" eb="5">
      <t>ゴ</t>
    </rPh>
    <phoneticPr fontId="60"/>
  </si>
  <si>
    <t>６　その他　　　変更請書についても、原請書において定めた事項は遵守します。</t>
    <rPh sb="18" eb="19">
      <t>モト</t>
    </rPh>
    <phoneticPr fontId="60"/>
  </si>
  <si>
    <t>面積単位はｍ2で記入　但し、数値が大きくなる場合はａ、haに換算してください</t>
    <rPh sb="0" eb="2">
      <t>メンセキ</t>
    </rPh>
    <rPh sb="2" eb="4">
      <t>タンイ</t>
    </rPh>
    <rPh sb="8" eb="10">
      <t>キニュウ</t>
    </rPh>
    <rPh sb="11" eb="12">
      <t>タダ</t>
    </rPh>
    <rPh sb="14" eb="16">
      <t>スウチ</t>
    </rPh>
    <rPh sb="17" eb="18">
      <t>オオ</t>
    </rPh>
    <rPh sb="22" eb="24">
      <t>バアイ</t>
    </rPh>
    <rPh sb="30" eb="32">
      <t>カンザン</t>
    </rPh>
    <phoneticPr fontId="60"/>
  </si>
  <si>
    <t xml:space="preserve"> 仕　　様　　書</t>
    <rPh sb="1" eb="2">
      <t>シ</t>
    </rPh>
    <rPh sb="4" eb="5">
      <t>サマ</t>
    </rPh>
    <rPh sb="7" eb="8">
      <t>ショ</t>
    </rPh>
    <phoneticPr fontId="110"/>
  </si>
  <si>
    <t>1　工事名</t>
    <rPh sb="2" eb="4">
      <t>コウジ</t>
    </rPh>
    <rPh sb="4" eb="5">
      <t>メイ</t>
    </rPh>
    <phoneticPr fontId="110"/>
  </si>
  <si>
    <t>2　工事個所</t>
    <rPh sb="2" eb="4">
      <t>コウジ</t>
    </rPh>
    <rPh sb="4" eb="6">
      <t>カショ</t>
    </rPh>
    <phoneticPr fontId="110"/>
  </si>
  <si>
    <t>4　現場の状況、条件</t>
    <rPh sb="2" eb="4">
      <t>ゲンバ</t>
    </rPh>
    <rPh sb="5" eb="7">
      <t>ジョウキョウ</t>
    </rPh>
    <rPh sb="8" eb="10">
      <t>ジョウケン</t>
    </rPh>
    <phoneticPr fontId="110"/>
  </si>
  <si>
    <t>5　工事内容（仕様）</t>
    <rPh sb="2" eb="4">
      <t>コウジ</t>
    </rPh>
    <rPh sb="4" eb="6">
      <t>ナイヨウ</t>
    </rPh>
    <rPh sb="7" eb="9">
      <t>シヨウ</t>
    </rPh>
    <phoneticPr fontId="110"/>
  </si>
  <si>
    <t>6　その他</t>
    <rPh sb="4" eb="5">
      <t>タ</t>
    </rPh>
    <phoneticPr fontId="110"/>
  </si>
  <si>
    <t>・</t>
    <phoneticPr fontId="110"/>
  </si>
  <si>
    <t>工事を施工する際、通行規制等が必要な場合には、通行制限申請書等必要な</t>
    <rPh sb="0" eb="2">
      <t>コウジ</t>
    </rPh>
    <rPh sb="3" eb="5">
      <t>セコウ</t>
    </rPh>
    <rPh sb="7" eb="8">
      <t>サイ</t>
    </rPh>
    <rPh sb="9" eb="11">
      <t>ツウコウ</t>
    </rPh>
    <rPh sb="11" eb="13">
      <t>キセイ</t>
    </rPh>
    <rPh sb="13" eb="14">
      <t>トウ</t>
    </rPh>
    <rPh sb="15" eb="17">
      <t>ヒツヨウ</t>
    </rPh>
    <rPh sb="18" eb="19">
      <t>バ</t>
    </rPh>
    <rPh sb="19" eb="20">
      <t>ア</t>
    </rPh>
    <rPh sb="23" eb="25">
      <t>ツウコウ</t>
    </rPh>
    <rPh sb="25" eb="27">
      <t>セイゲン</t>
    </rPh>
    <rPh sb="27" eb="30">
      <t>シンセイショ</t>
    </rPh>
    <rPh sb="30" eb="31">
      <t>トウ</t>
    </rPh>
    <rPh sb="31" eb="33">
      <t>ヒツヨウ</t>
    </rPh>
    <phoneticPr fontId="110"/>
  </si>
  <si>
    <t>その他、不明な点等ありましたら、担当者に問い合わせください。</t>
    <rPh sb="2" eb="3">
      <t>タ</t>
    </rPh>
    <rPh sb="4" eb="6">
      <t>フメイ</t>
    </rPh>
    <rPh sb="7" eb="8">
      <t>テン</t>
    </rPh>
    <rPh sb="8" eb="9">
      <t>トウ</t>
    </rPh>
    <rPh sb="16" eb="19">
      <t>タントウシャ</t>
    </rPh>
    <rPh sb="20" eb="21">
      <t>ト</t>
    </rPh>
    <rPh sb="22" eb="23">
      <t>ア</t>
    </rPh>
    <phoneticPr fontId="110"/>
  </si>
  <si>
    <t>担当者名</t>
    <rPh sb="0" eb="2">
      <t>タントウ</t>
    </rPh>
    <rPh sb="2" eb="3">
      <t>シャ</t>
    </rPh>
    <rPh sb="3" eb="4">
      <t>メイ</t>
    </rPh>
    <phoneticPr fontId="110"/>
  </si>
  <si>
    <t>携帯番号</t>
    <rPh sb="0" eb="2">
      <t>ケイタイ</t>
    </rPh>
    <rPh sb="2" eb="4">
      <t>バンゴウ</t>
    </rPh>
    <phoneticPr fontId="110"/>
  </si>
  <si>
    <t>7　提出書類</t>
    <rPh sb="2" eb="4">
      <t>テイシュツ</t>
    </rPh>
    <rPh sb="4" eb="6">
      <t>ショルイ</t>
    </rPh>
    <phoneticPr fontId="110"/>
  </si>
  <si>
    <t>時期</t>
    <rPh sb="0" eb="2">
      <t>ジキ</t>
    </rPh>
    <phoneticPr fontId="110"/>
  </si>
  <si>
    <t>書　　類</t>
    <rPh sb="0" eb="1">
      <t>ショ</t>
    </rPh>
    <rPh sb="3" eb="4">
      <t>タグイ</t>
    </rPh>
    <phoneticPr fontId="110"/>
  </si>
  <si>
    <t>備　　　考</t>
    <rPh sb="0" eb="1">
      <t>ビ</t>
    </rPh>
    <rPh sb="4" eb="5">
      <t>コウ</t>
    </rPh>
    <phoneticPr fontId="110"/>
  </si>
  <si>
    <t>着工前</t>
    <rPh sb="0" eb="2">
      <t>チャッコウ</t>
    </rPh>
    <rPh sb="2" eb="3">
      <t>マエ</t>
    </rPh>
    <phoneticPr fontId="110"/>
  </si>
  <si>
    <t>工事請負契約書</t>
    <rPh sb="0" eb="2">
      <t>コウジ</t>
    </rPh>
    <rPh sb="2" eb="4">
      <t>ウケオイ</t>
    </rPh>
    <rPh sb="4" eb="7">
      <t>ケイヤクショ</t>
    </rPh>
    <phoneticPr fontId="110"/>
  </si>
  <si>
    <t>印紙を貼り2部提出のこと（一部返送します）</t>
    <rPh sb="0" eb="2">
      <t>インシ</t>
    </rPh>
    <rPh sb="3" eb="4">
      <t>ハ</t>
    </rPh>
    <rPh sb="6" eb="7">
      <t>ブ</t>
    </rPh>
    <rPh sb="7" eb="9">
      <t>テイシュツ</t>
    </rPh>
    <rPh sb="13" eb="15">
      <t>イチブ</t>
    </rPh>
    <rPh sb="15" eb="17">
      <t>ヘンソウ</t>
    </rPh>
    <phoneticPr fontId="110"/>
  </si>
  <si>
    <t>印紙を貼り1部提出のこと</t>
    <rPh sb="0" eb="2">
      <t>インシ</t>
    </rPh>
    <rPh sb="3" eb="4">
      <t>ハ</t>
    </rPh>
    <rPh sb="6" eb="7">
      <t>ブ</t>
    </rPh>
    <rPh sb="7" eb="9">
      <t>テイシュツ</t>
    </rPh>
    <phoneticPr fontId="110"/>
  </si>
  <si>
    <t>建設工事保険の写し</t>
    <rPh sb="0" eb="6">
      <t>ケンセツコウジホケン</t>
    </rPh>
    <rPh sb="7" eb="8">
      <t>ウツ</t>
    </rPh>
    <phoneticPr fontId="110"/>
  </si>
  <si>
    <t>工程表・着手届・現場代理人及び主任技術者届</t>
    <rPh sb="0" eb="3">
      <t>コウテイヒョウ</t>
    </rPh>
    <rPh sb="4" eb="6">
      <t>チャクシュ</t>
    </rPh>
    <rPh sb="6" eb="7">
      <t>トドケ</t>
    </rPh>
    <rPh sb="8" eb="10">
      <t>ゲンバ</t>
    </rPh>
    <rPh sb="10" eb="13">
      <t>ダイリニン</t>
    </rPh>
    <rPh sb="13" eb="14">
      <t>オヨ</t>
    </rPh>
    <rPh sb="15" eb="17">
      <t>シュニン</t>
    </rPh>
    <rPh sb="17" eb="20">
      <t>ギジュツシャ</t>
    </rPh>
    <rPh sb="20" eb="21">
      <t>トドケ</t>
    </rPh>
    <phoneticPr fontId="110"/>
  </si>
  <si>
    <t>下請業務があれば下請通知書を添付のこと</t>
    <rPh sb="0" eb="2">
      <t>シタウケ</t>
    </rPh>
    <rPh sb="2" eb="4">
      <t>ギョウム</t>
    </rPh>
    <rPh sb="8" eb="10">
      <t>シタウケ</t>
    </rPh>
    <rPh sb="10" eb="13">
      <t>ツウチショ</t>
    </rPh>
    <rPh sb="14" eb="16">
      <t>テンプ</t>
    </rPh>
    <phoneticPr fontId="110"/>
  </si>
  <si>
    <t>施工中</t>
    <rPh sb="0" eb="3">
      <t>セコウチュウ</t>
    </rPh>
    <phoneticPr fontId="110"/>
  </si>
  <si>
    <t>施工協議書</t>
    <rPh sb="0" eb="2">
      <t>セコウ</t>
    </rPh>
    <rPh sb="2" eb="5">
      <t>キョウギショ</t>
    </rPh>
    <phoneticPr fontId="110"/>
  </si>
  <si>
    <t>80％予想出来高図</t>
    <rPh sb="3" eb="5">
      <t>ヨソウ</t>
    </rPh>
    <rPh sb="5" eb="8">
      <t>デキダカ</t>
    </rPh>
    <rPh sb="8" eb="9">
      <t>ズ</t>
    </rPh>
    <phoneticPr fontId="110"/>
  </si>
  <si>
    <t>変更となる事項があれば変更協議を行うこと</t>
    <rPh sb="0" eb="2">
      <t>ヘンコウ</t>
    </rPh>
    <rPh sb="5" eb="7">
      <t>ジコウ</t>
    </rPh>
    <rPh sb="11" eb="13">
      <t>ヘンコウ</t>
    </rPh>
    <rPh sb="13" eb="15">
      <t>キョウギ</t>
    </rPh>
    <rPh sb="16" eb="17">
      <t>オコナ</t>
    </rPh>
    <phoneticPr fontId="110"/>
  </si>
  <si>
    <t>竣工時</t>
    <rPh sb="0" eb="2">
      <t>シュンコウ</t>
    </rPh>
    <rPh sb="2" eb="3">
      <t>ジ</t>
    </rPh>
    <phoneticPr fontId="110"/>
  </si>
  <si>
    <t>しゅん工届</t>
    <rPh sb="3" eb="4">
      <t>コウ</t>
    </rPh>
    <rPh sb="4" eb="5">
      <t>トドケ</t>
    </rPh>
    <phoneticPr fontId="110"/>
  </si>
  <si>
    <t>工期内に提出のこと</t>
    <rPh sb="0" eb="2">
      <t>コウキ</t>
    </rPh>
    <rPh sb="2" eb="3">
      <t>ナイ</t>
    </rPh>
    <rPh sb="4" eb="6">
      <t>テイシュツ</t>
    </rPh>
    <phoneticPr fontId="110"/>
  </si>
  <si>
    <t>工事日誌</t>
    <rPh sb="0" eb="2">
      <t>コウジ</t>
    </rPh>
    <rPh sb="2" eb="4">
      <t>ニッシ</t>
    </rPh>
    <phoneticPr fontId="110"/>
  </si>
  <si>
    <t>工事写真</t>
    <rPh sb="0" eb="2">
      <t>コウジ</t>
    </rPh>
    <rPh sb="2" eb="4">
      <t>シャシン</t>
    </rPh>
    <phoneticPr fontId="110"/>
  </si>
  <si>
    <t>着手・完了、完成時に目視できない箇所等</t>
    <rPh sb="0" eb="2">
      <t>チャクシュ</t>
    </rPh>
    <rPh sb="3" eb="5">
      <t>カンリョウ</t>
    </rPh>
    <rPh sb="6" eb="9">
      <t>カンセイジ</t>
    </rPh>
    <rPh sb="10" eb="12">
      <t>モクシ</t>
    </rPh>
    <rPh sb="16" eb="18">
      <t>カショ</t>
    </rPh>
    <rPh sb="18" eb="19">
      <t>トウ</t>
    </rPh>
    <phoneticPr fontId="110"/>
  </si>
  <si>
    <t>建設副産物（マニフェスト）</t>
    <rPh sb="0" eb="2">
      <t>ケンセツ</t>
    </rPh>
    <rPh sb="2" eb="5">
      <t>フクサンブツ</t>
    </rPh>
    <phoneticPr fontId="110"/>
  </si>
  <si>
    <t>100％出来高図・出来高管理図</t>
    <rPh sb="4" eb="7">
      <t>デキダカ</t>
    </rPh>
    <rPh sb="7" eb="8">
      <t>ズ</t>
    </rPh>
    <rPh sb="9" eb="12">
      <t>デキダカ</t>
    </rPh>
    <rPh sb="12" eb="14">
      <t>カンリ</t>
    </rPh>
    <rPh sb="14" eb="15">
      <t>ズ</t>
    </rPh>
    <phoneticPr fontId="110"/>
  </si>
  <si>
    <t>※工種等により不要と思われるもの等についてはご相談ください。</t>
    <rPh sb="1" eb="3">
      <t>コウシュ</t>
    </rPh>
    <rPh sb="3" eb="4">
      <t>トウ</t>
    </rPh>
    <rPh sb="7" eb="9">
      <t>フヨウ</t>
    </rPh>
    <rPh sb="10" eb="11">
      <t>オモ</t>
    </rPh>
    <rPh sb="16" eb="17">
      <t>トウ</t>
    </rPh>
    <rPh sb="23" eb="25">
      <t>ソウダン</t>
    </rPh>
    <phoneticPr fontId="110"/>
  </si>
  <si>
    <t>8　添付書類</t>
    <rPh sb="2" eb="4">
      <t>テンプ</t>
    </rPh>
    <rPh sb="4" eb="6">
      <t>ショルイ</t>
    </rPh>
    <phoneticPr fontId="110"/>
  </si>
  <si>
    <t>・位置図</t>
    <rPh sb="1" eb="4">
      <t>イチズ</t>
    </rPh>
    <phoneticPr fontId="110"/>
  </si>
  <si>
    <t>・施工図（写真）</t>
    <rPh sb="1" eb="3">
      <t>セコウ</t>
    </rPh>
    <rPh sb="3" eb="4">
      <t>ズ</t>
    </rPh>
    <rPh sb="5" eb="7">
      <t>シャシン</t>
    </rPh>
    <phoneticPr fontId="110"/>
  </si>
  <si>
    <t>※竣工時の引取検査時には、上田市担当課職員と広域事務局担当者が同席します。</t>
    <rPh sb="22" eb="24">
      <t>コウイキ</t>
    </rPh>
    <rPh sb="24" eb="26">
      <t>ジム</t>
    </rPh>
    <rPh sb="26" eb="27">
      <t>キョク</t>
    </rPh>
    <phoneticPr fontId="45"/>
  </si>
  <si>
    <t>届け出を行ってください。</t>
    <rPh sb="0" eb="1">
      <t>トド</t>
    </rPh>
    <rPh sb="2" eb="3">
      <t>デ</t>
    </rPh>
    <rPh sb="4" eb="5">
      <t>オコナ</t>
    </rPh>
    <phoneticPr fontId="110"/>
  </si>
  <si>
    <t>3　完成期限</t>
    <rPh sb="2" eb="4">
      <t>カンセイ</t>
    </rPh>
    <rPh sb="4" eb="6">
      <t>キゲン</t>
    </rPh>
    <phoneticPr fontId="110"/>
  </si>
  <si>
    <t>工事の届出書（農地維持・共同活動・長寿命化）</t>
    <rPh sb="0" eb="2">
      <t>コウジ</t>
    </rPh>
    <rPh sb="3" eb="6">
      <t>トドケデショ</t>
    </rPh>
    <rPh sb="7" eb="9">
      <t>ノウチ</t>
    </rPh>
    <rPh sb="9" eb="11">
      <t>イジ</t>
    </rPh>
    <rPh sb="12" eb="14">
      <t>キョウドウ</t>
    </rPh>
    <rPh sb="14" eb="16">
      <t>カツドウ</t>
    </rPh>
    <rPh sb="17" eb="21">
      <t>チョウジュミョウカ</t>
    </rPh>
    <phoneticPr fontId="45"/>
  </si>
  <si>
    <t>組　織　名</t>
    <rPh sb="0" eb="1">
      <t>クミ</t>
    </rPh>
    <rPh sb="2" eb="3">
      <t>オリ</t>
    </rPh>
    <rPh sb="4" eb="5">
      <t>メイ</t>
    </rPh>
    <phoneticPr fontId="45"/>
  </si>
  <si>
    <t>受　付</t>
    <rPh sb="0" eb="1">
      <t>ジュ</t>
    </rPh>
    <rPh sb="2" eb="3">
      <t>フ</t>
    </rPh>
    <phoneticPr fontId="45"/>
  </si>
  <si>
    <t>令和　   年　　　月　　　日</t>
    <rPh sb="0" eb="2">
      <t>レイワ</t>
    </rPh>
    <rPh sb="6" eb="7">
      <t>ネン</t>
    </rPh>
    <rPh sb="10" eb="11">
      <t>ガツ</t>
    </rPh>
    <rPh sb="14" eb="15">
      <t>ニチ</t>
    </rPh>
    <phoneticPr fontId="45"/>
  </si>
  <si>
    <t>工事名
又は作業名</t>
  </si>
  <si>
    <t>工事箇所</t>
    <rPh sb="0" eb="2">
      <t>コウジ</t>
    </rPh>
    <rPh sb="2" eb="4">
      <t>カショ</t>
    </rPh>
    <phoneticPr fontId="45"/>
  </si>
  <si>
    <t>交付金の区分</t>
    <rPh sb="0" eb="3">
      <t>コウフキン</t>
    </rPh>
    <rPh sb="4" eb="6">
      <t>クブン</t>
    </rPh>
    <phoneticPr fontId="45"/>
  </si>
  <si>
    <t>①農地維持活動支払交付金　　　　　　　　　　　　　 　（請負施工）</t>
    <rPh sb="1" eb="3">
      <t>ノウチ</t>
    </rPh>
    <rPh sb="3" eb="5">
      <t>イジ</t>
    </rPh>
    <rPh sb="5" eb="7">
      <t>カツドウ</t>
    </rPh>
    <rPh sb="7" eb="9">
      <t>シハライ</t>
    </rPh>
    <rPh sb="9" eb="12">
      <t>コウフキン</t>
    </rPh>
    <rPh sb="28" eb="30">
      <t>ウケオイ</t>
    </rPh>
    <rPh sb="30" eb="32">
      <t>セコウ</t>
    </rPh>
    <phoneticPr fontId="45"/>
  </si>
  <si>
    <t>②資源向上活動（共同活動）支払交付金　　　　　　 （請負施工）</t>
    <rPh sb="1" eb="3">
      <t>シゲン</t>
    </rPh>
    <rPh sb="3" eb="5">
      <t>コウジョウ</t>
    </rPh>
    <rPh sb="5" eb="7">
      <t>カツドウ</t>
    </rPh>
    <rPh sb="8" eb="10">
      <t>キョウドウ</t>
    </rPh>
    <rPh sb="10" eb="12">
      <t>カツドウ</t>
    </rPh>
    <rPh sb="13" eb="15">
      <t>シハライ</t>
    </rPh>
    <rPh sb="15" eb="18">
      <t>コウフキン</t>
    </rPh>
    <rPh sb="26" eb="30">
      <t>ウケオイセコウ</t>
    </rPh>
    <phoneticPr fontId="45"/>
  </si>
  <si>
    <t>③資源向上活動（施設の長寿命化）支払交付金　　（直営施工）</t>
    <rPh sb="1" eb="3">
      <t>シゲン</t>
    </rPh>
    <rPh sb="3" eb="5">
      <t>コウジョウ</t>
    </rPh>
    <rPh sb="5" eb="7">
      <t>カツドウ</t>
    </rPh>
    <rPh sb="8" eb="10">
      <t>シセツ</t>
    </rPh>
    <rPh sb="11" eb="15">
      <t>チョウジュミョウカ</t>
    </rPh>
    <rPh sb="16" eb="18">
      <t>シハライ</t>
    </rPh>
    <rPh sb="18" eb="21">
      <t>コウフキン</t>
    </rPh>
    <rPh sb="24" eb="26">
      <t>チョクエイ</t>
    </rPh>
    <rPh sb="26" eb="28">
      <t>セコウ</t>
    </rPh>
    <phoneticPr fontId="45"/>
  </si>
  <si>
    <t>③資源向上活動（施設の長寿命化）支払交付金　　（請負施工）</t>
    <rPh sb="1" eb="3">
      <t>シゲン</t>
    </rPh>
    <rPh sb="3" eb="5">
      <t>コウジョウ</t>
    </rPh>
    <rPh sb="5" eb="7">
      <t>カツドウ</t>
    </rPh>
    <rPh sb="8" eb="10">
      <t>シセツ</t>
    </rPh>
    <rPh sb="11" eb="15">
      <t>チョウジュミョウカ</t>
    </rPh>
    <rPh sb="16" eb="18">
      <t>シハライ</t>
    </rPh>
    <rPh sb="18" eb="21">
      <t>コウフキン</t>
    </rPh>
    <rPh sb="24" eb="26">
      <t>ウケオイ</t>
    </rPh>
    <rPh sb="26" eb="28">
      <t>セコウ</t>
    </rPh>
    <phoneticPr fontId="45"/>
  </si>
  <si>
    <t>工　　　種</t>
    <phoneticPr fontId="45"/>
  </si>
  <si>
    <t>予算額</t>
    <rPh sb="0" eb="2">
      <t>ヨサン</t>
    </rPh>
    <rPh sb="2" eb="3">
      <t>ガク</t>
    </rPh>
    <phoneticPr fontId="45"/>
  </si>
  <si>
    <t>数量(規模)</t>
    <rPh sb="3" eb="5">
      <t>キボ</t>
    </rPh>
    <phoneticPr fontId="45"/>
  </si>
  <si>
    <t>精算額</t>
    <rPh sb="0" eb="2">
      <t>セイサン</t>
    </rPh>
    <rPh sb="2" eb="3">
      <t>ガク</t>
    </rPh>
    <phoneticPr fontId="45"/>
  </si>
  <si>
    <t>工事・作業の実施期間</t>
    <rPh sb="0" eb="2">
      <t>コウジ</t>
    </rPh>
    <rPh sb="3" eb="5">
      <t>サギョウ</t>
    </rPh>
    <rPh sb="6" eb="8">
      <t>ジッシ</t>
    </rPh>
    <rPh sb="8" eb="10">
      <t>キカン</t>
    </rPh>
    <phoneticPr fontId="45"/>
  </si>
  <si>
    <t>受益面積</t>
    <rPh sb="0" eb="2">
      <t>ジュエキ</t>
    </rPh>
    <rPh sb="2" eb="4">
      <t>メンセキ</t>
    </rPh>
    <phoneticPr fontId="45"/>
  </si>
  <si>
    <t>関係戸数</t>
    <rPh sb="0" eb="2">
      <t>カンケイ</t>
    </rPh>
    <rPh sb="2" eb="4">
      <t>コスウ</t>
    </rPh>
    <phoneticPr fontId="45"/>
  </si>
  <si>
    <t>令和     年　  月　   日
から
令和　  年　   月　   日</t>
    <phoneticPr fontId="45"/>
  </si>
  <si>
    <t>工事内容</t>
    <rPh sb="0" eb="2">
      <t>コウジ</t>
    </rPh>
    <rPh sb="2" eb="4">
      <t>ナイヨウ</t>
    </rPh>
    <phoneticPr fontId="45"/>
  </si>
  <si>
    <t>①現状</t>
    <rPh sb="1" eb="3">
      <t>ゲンジョウ</t>
    </rPh>
    <phoneticPr fontId="45"/>
  </si>
  <si>
    <t>②対策</t>
    <rPh sb="1" eb="3">
      <t>タイサク</t>
    </rPh>
    <phoneticPr fontId="45"/>
  </si>
  <si>
    <t>③作業計画</t>
    <rPh sb="1" eb="3">
      <t>サギョウ</t>
    </rPh>
    <rPh sb="3" eb="5">
      <t>ケイカク</t>
    </rPh>
    <phoneticPr fontId="45"/>
  </si>
  <si>
    <t>添付書類</t>
    <rPh sb="0" eb="2">
      <t>テンプ</t>
    </rPh>
    <rPh sb="2" eb="4">
      <t>ショルイ</t>
    </rPh>
    <phoneticPr fontId="45"/>
  </si>
  <si>
    <t>　位置図、現地写真、予算書（見積書）</t>
    <rPh sb="1" eb="4">
      <t>イチズ</t>
    </rPh>
    <rPh sb="5" eb="9">
      <t>ゲンチシャシン</t>
    </rPh>
    <rPh sb="10" eb="13">
      <t>ヨサンショ</t>
    </rPh>
    <rPh sb="14" eb="17">
      <t>ミツモリショ</t>
    </rPh>
    <phoneticPr fontId="45"/>
  </si>
  <si>
    <t>備　　考</t>
    <rPh sb="0" eb="1">
      <t>ビ</t>
    </rPh>
    <rPh sb="3" eb="4">
      <t>コウ</t>
    </rPh>
    <phoneticPr fontId="45"/>
  </si>
  <si>
    <t>届出内容確認日</t>
    <rPh sb="0" eb="2">
      <t>トドケデ</t>
    </rPh>
    <rPh sb="2" eb="4">
      <t>ナイヨウ</t>
    </rPh>
    <rPh sb="4" eb="6">
      <t>カクニン</t>
    </rPh>
    <rPh sb="6" eb="7">
      <t>ビ</t>
    </rPh>
    <phoneticPr fontId="45"/>
  </si>
  <si>
    <t>事務局担当者確認欄</t>
    <rPh sb="0" eb="2">
      <t>ジム</t>
    </rPh>
    <rPh sb="2" eb="3">
      <t>キョク</t>
    </rPh>
    <rPh sb="3" eb="5">
      <t>タントウ</t>
    </rPh>
    <rPh sb="8" eb="9">
      <t>ラン</t>
    </rPh>
    <phoneticPr fontId="45"/>
  </si>
  <si>
    <t>令和　   年　  月　　日</t>
    <rPh sb="0" eb="2">
      <t>レイワ</t>
    </rPh>
    <rPh sb="6" eb="7">
      <t>ネン</t>
    </rPh>
    <rPh sb="10" eb="11">
      <t>ガツ</t>
    </rPh>
    <rPh sb="13" eb="14">
      <t>ニチ</t>
    </rPh>
    <phoneticPr fontId="45"/>
  </si>
  <si>
    <t>←青枠は記入の必要なし（事務局で記入）</t>
    <rPh sb="12" eb="15">
      <t>ジムキョク</t>
    </rPh>
    <phoneticPr fontId="45"/>
  </si>
  <si>
    <t>←現状の状況を記入してください</t>
    <rPh sb="1" eb="3">
      <t>ゲンジョウ</t>
    </rPh>
    <rPh sb="4" eb="6">
      <t>ジョウキョウ</t>
    </rPh>
    <rPh sb="7" eb="9">
      <t>キニュウ</t>
    </rPh>
    <phoneticPr fontId="45"/>
  </si>
  <si>
    <t>　　例）水路の側壁が傾倒し、通水不良を起こしている</t>
    <rPh sb="2" eb="3">
      <t>レイ</t>
    </rPh>
    <rPh sb="4" eb="6">
      <t>スイロ</t>
    </rPh>
    <rPh sb="7" eb="9">
      <t>ソクヘキ</t>
    </rPh>
    <rPh sb="10" eb="12">
      <t>ケイトウ</t>
    </rPh>
    <rPh sb="14" eb="18">
      <t>ツウスイフリョウ</t>
    </rPh>
    <rPh sb="19" eb="20">
      <t>オ</t>
    </rPh>
    <phoneticPr fontId="45"/>
  </si>
  <si>
    <t>　　例）農道の路面が降水による流水により洗堀していて車両の通行に支障をきたしている</t>
    <rPh sb="2" eb="3">
      <t>レイ</t>
    </rPh>
    <rPh sb="4" eb="6">
      <t>ノウドウ</t>
    </rPh>
    <rPh sb="7" eb="9">
      <t>ロメン</t>
    </rPh>
    <rPh sb="10" eb="12">
      <t>コウスイ</t>
    </rPh>
    <rPh sb="15" eb="17">
      <t>リュウスイ</t>
    </rPh>
    <rPh sb="20" eb="22">
      <t>センクツ</t>
    </rPh>
    <rPh sb="26" eb="28">
      <t>シャリョウ</t>
    </rPh>
    <rPh sb="29" eb="31">
      <t>ツウコウ</t>
    </rPh>
    <rPh sb="32" eb="34">
      <t>シショウ</t>
    </rPh>
    <phoneticPr fontId="45"/>
  </si>
  <si>
    <t>←どのような施工をしたいか記入してください</t>
    <rPh sb="6" eb="8">
      <t>セコウ</t>
    </rPh>
    <rPh sb="13" eb="15">
      <t>キニュウ</t>
    </rPh>
    <phoneticPr fontId="45"/>
  </si>
  <si>
    <t>　　例）現状はBF200型だが管理の面からBF300型に更新する。L=○○ｍ</t>
    <rPh sb="2" eb="3">
      <t>レイ</t>
    </rPh>
    <rPh sb="4" eb="6">
      <t>ゲンジョウ</t>
    </rPh>
    <rPh sb="12" eb="13">
      <t>ガタ</t>
    </rPh>
    <rPh sb="15" eb="17">
      <t>カンリ</t>
    </rPh>
    <rPh sb="18" eb="19">
      <t>メン</t>
    </rPh>
    <rPh sb="26" eb="27">
      <t>ガタ</t>
    </rPh>
    <rPh sb="28" eb="30">
      <t>コウシン</t>
    </rPh>
    <phoneticPr fontId="45"/>
  </si>
  <si>
    <t>←位置図、現地写真は必須　予算書又は見積書はあれば添付してください</t>
    <rPh sb="1" eb="4">
      <t>イチズ</t>
    </rPh>
    <rPh sb="5" eb="7">
      <t>ゲンチ</t>
    </rPh>
    <rPh sb="7" eb="9">
      <t>シャシン</t>
    </rPh>
    <rPh sb="10" eb="12">
      <t>ヒッス</t>
    </rPh>
    <rPh sb="13" eb="16">
      <t>ヨサンショ</t>
    </rPh>
    <rPh sb="16" eb="17">
      <t>マタ</t>
    </rPh>
    <rPh sb="18" eb="21">
      <t>ミツモリショ</t>
    </rPh>
    <rPh sb="25" eb="27">
      <t>テンプ</t>
    </rPh>
    <phoneticPr fontId="45"/>
  </si>
  <si>
    <t>上田市の住所を記入　カッコ内は自治会名又は地区名を記入してください</t>
    <rPh sb="0" eb="3">
      <t>ウエダシ</t>
    </rPh>
    <rPh sb="4" eb="6">
      <t>ジュウショ</t>
    </rPh>
    <rPh sb="7" eb="9">
      <t>キニュウ</t>
    </rPh>
    <rPh sb="13" eb="14">
      <t>ナイ</t>
    </rPh>
    <rPh sb="15" eb="16">
      <t>ジ</t>
    </rPh>
    <rPh sb="16" eb="17">
      <t>ジ</t>
    </rPh>
    <rPh sb="17" eb="18">
      <t>カイ</t>
    </rPh>
    <rPh sb="18" eb="19">
      <t>メイ</t>
    </rPh>
    <rPh sb="19" eb="20">
      <t>マタ</t>
    </rPh>
    <rPh sb="21" eb="23">
      <t>チク</t>
    </rPh>
    <rPh sb="23" eb="24">
      <t>メイ</t>
    </rPh>
    <rPh sb="25" eb="27">
      <t>キニュウ</t>
    </rPh>
    <phoneticPr fontId="60"/>
  </si>
  <si>
    <t>なるべく簡素な工事名にしてください</t>
    <rPh sb="4" eb="6">
      <t>カンソ</t>
    </rPh>
    <rPh sb="7" eb="9">
      <t>コウジ</t>
    </rPh>
    <rPh sb="9" eb="10">
      <t>メイ</t>
    </rPh>
    <phoneticPr fontId="60"/>
  </si>
  <si>
    <t>５年計画の予算額又は見積等があればその金額</t>
    <rPh sb="1" eb="2">
      <t>ネン</t>
    </rPh>
    <rPh sb="2" eb="4">
      <t>ケイカク</t>
    </rPh>
    <rPh sb="5" eb="8">
      <t>ヨサンガク</t>
    </rPh>
    <rPh sb="8" eb="9">
      <t>マタ</t>
    </rPh>
    <rPh sb="10" eb="12">
      <t>ミツモリ</t>
    </rPh>
    <rPh sb="12" eb="13">
      <t>トウ</t>
    </rPh>
    <rPh sb="19" eb="21">
      <t>キンガク</t>
    </rPh>
    <phoneticPr fontId="60"/>
  </si>
  <si>
    <t>組織の工事担当者の役職名を記入</t>
    <rPh sb="0" eb="2">
      <t>ソシキ</t>
    </rPh>
    <rPh sb="3" eb="5">
      <t>コウジ</t>
    </rPh>
    <rPh sb="5" eb="8">
      <t>タントウシャ</t>
    </rPh>
    <rPh sb="9" eb="12">
      <t>ヤクショクメイ</t>
    </rPh>
    <rPh sb="13" eb="15">
      <t>キニュウ</t>
    </rPh>
    <phoneticPr fontId="60"/>
  </si>
  <si>
    <t>組織の工事担当者名を記入</t>
    <rPh sb="0" eb="2">
      <t>ソシキ</t>
    </rPh>
    <rPh sb="3" eb="5">
      <t>コウジ</t>
    </rPh>
    <rPh sb="5" eb="8">
      <t>タントウシャ</t>
    </rPh>
    <rPh sb="8" eb="9">
      <t>ナ</t>
    </rPh>
    <rPh sb="10" eb="12">
      <t>キニュウ</t>
    </rPh>
    <phoneticPr fontId="60"/>
  </si>
  <si>
    <t>工事箇所の現状の状況を記入</t>
    <rPh sb="0" eb="2">
      <t>コウジ</t>
    </rPh>
    <rPh sb="2" eb="4">
      <t>カショ</t>
    </rPh>
    <rPh sb="5" eb="7">
      <t>ゲンジョウ</t>
    </rPh>
    <rPh sb="8" eb="10">
      <t>ジョウキョウ</t>
    </rPh>
    <rPh sb="11" eb="13">
      <t>キニュウ</t>
    </rPh>
    <phoneticPr fontId="45"/>
  </si>
  <si>
    <t>製品規格や延長、個数等を記入</t>
    <rPh sb="0" eb="2">
      <t>セイヒン</t>
    </rPh>
    <rPh sb="2" eb="4">
      <t>キカク</t>
    </rPh>
    <rPh sb="5" eb="7">
      <t>エンチョウ</t>
    </rPh>
    <rPh sb="8" eb="10">
      <t>コスウ</t>
    </rPh>
    <rPh sb="10" eb="11">
      <t>トウ</t>
    </rPh>
    <rPh sb="12" eb="14">
      <t>キニュウ</t>
    </rPh>
    <phoneticPr fontId="45"/>
  </si>
  <si>
    <t>施工に関する条件を記入</t>
    <rPh sb="0" eb="2">
      <t>セコウ</t>
    </rPh>
    <rPh sb="3" eb="4">
      <t>カン</t>
    </rPh>
    <rPh sb="6" eb="8">
      <t>ジョウケン</t>
    </rPh>
    <rPh sb="9" eb="11">
      <t>キニュウ</t>
    </rPh>
    <phoneticPr fontId="45"/>
  </si>
  <si>
    <t>（搬入路等の条件、水替えの条件、車両通行止めの条件等）</t>
    <rPh sb="1" eb="3">
      <t>ハンニュウ</t>
    </rPh>
    <rPh sb="3" eb="4">
      <t>ロ</t>
    </rPh>
    <rPh sb="4" eb="5">
      <t>トウ</t>
    </rPh>
    <rPh sb="6" eb="8">
      <t>ジョウケン</t>
    </rPh>
    <rPh sb="9" eb="11">
      <t>ミズカ</t>
    </rPh>
    <rPh sb="13" eb="15">
      <t>ジョウケン</t>
    </rPh>
    <rPh sb="16" eb="21">
      <t>シャリョウツウコウド</t>
    </rPh>
    <rPh sb="23" eb="25">
      <t>ジョウケン</t>
    </rPh>
    <rPh sb="25" eb="26">
      <t>トウ</t>
    </rPh>
    <phoneticPr fontId="45"/>
  </si>
  <si>
    <t>起終点がわかるような図面</t>
    <rPh sb="0" eb="3">
      <t>キシュウテン</t>
    </rPh>
    <rPh sb="10" eb="12">
      <t>ズメン</t>
    </rPh>
    <phoneticPr fontId="45"/>
  </si>
  <si>
    <t>簡単な構造図で構いません</t>
    <rPh sb="0" eb="2">
      <t>カンタン</t>
    </rPh>
    <rPh sb="3" eb="6">
      <t>コウゾウズ</t>
    </rPh>
    <rPh sb="7" eb="8">
      <t>カマ</t>
    </rPh>
    <phoneticPr fontId="45"/>
  </si>
  <si>
    <t>②</t>
    <phoneticPr fontId="45"/>
  </si>
  <si>
    <t>完成期限</t>
    <rPh sb="0" eb="2">
      <t>カンセイ</t>
    </rPh>
    <rPh sb="2" eb="4">
      <t>キゲン</t>
    </rPh>
    <phoneticPr fontId="60"/>
  </si>
  <si>
    <t>完成期限　令和</t>
    <rPh sb="0" eb="2">
      <t>カンセイ</t>
    </rPh>
    <rPh sb="2" eb="4">
      <t>キゲン</t>
    </rPh>
    <phoneticPr fontId="60"/>
  </si>
  <si>
    <t>←例）施工延長が伸びたため</t>
    <rPh sb="1" eb="2">
      <t>レイ</t>
    </rPh>
    <rPh sb="3" eb="5">
      <t>セコウ</t>
    </rPh>
    <rPh sb="5" eb="7">
      <t>エンチョウ</t>
    </rPh>
    <rPh sb="8" eb="9">
      <t>ノ</t>
    </rPh>
    <phoneticPr fontId="60"/>
  </si>
  <si>
    <r>
      <t>　</t>
    </r>
    <r>
      <rPr>
        <b/>
        <sz val="12"/>
        <color indexed="10"/>
        <rFont val="HGｺﾞｼｯｸM"/>
        <family val="3"/>
        <charset val="128"/>
      </rPr>
      <t>例）湧水があり暗渠排水管を設置したため</t>
    </r>
    <rPh sb="1" eb="2">
      <t>レイ</t>
    </rPh>
    <rPh sb="3" eb="5">
      <t>ユウスイ</t>
    </rPh>
    <rPh sb="8" eb="10">
      <t>アンキョ</t>
    </rPh>
    <rPh sb="10" eb="13">
      <t>ハイスイカン</t>
    </rPh>
    <rPh sb="14" eb="16">
      <t>セッチ</t>
    </rPh>
    <phoneticPr fontId="60"/>
  </si>
  <si>
    <t>　例）舗装面積が増えたため</t>
    <rPh sb="1" eb="2">
      <t>レイ</t>
    </rPh>
    <rPh sb="3" eb="5">
      <t>ホソウ</t>
    </rPh>
    <rPh sb="5" eb="7">
      <t>メンセキ</t>
    </rPh>
    <rPh sb="8" eb="9">
      <t>フ</t>
    </rPh>
    <phoneticPr fontId="60"/>
  </si>
  <si>
    <t>⓪</t>
    <phoneticPr fontId="45"/>
  </si>
  <si>
    <t>完成期限を記入　極端に短い工期は不適切です</t>
    <rPh sb="0" eb="2">
      <t>カンセイ</t>
    </rPh>
    <rPh sb="2" eb="4">
      <t>キゲン</t>
    </rPh>
    <rPh sb="5" eb="7">
      <t>キニュウ</t>
    </rPh>
    <rPh sb="8" eb="10">
      <t>キョクタン</t>
    </rPh>
    <rPh sb="11" eb="12">
      <t>ミジカ</t>
    </rPh>
    <rPh sb="13" eb="15">
      <t>コウキ</t>
    </rPh>
    <rPh sb="16" eb="19">
      <t>フテキセツ</t>
    </rPh>
    <phoneticPr fontId="60"/>
  </si>
  <si>
    <t>様式－１</t>
    <phoneticPr fontId="45"/>
  </si>
  <si>
    <t>様式－０
←該当区分に〇をしてください</t>
    <rPh sb="0" eb="2">
      <t>ヨウシキ</t>
    </rPh>
    <rPh sb="6" eb="8">
      <t>ガイトウ</t>
    </rPh>
    <rPh sb="8" eb="10">
      <t>クブン</t>
    </rPh>
    <phoneticPr fontId="45"/>
  </si>
  <si>
    <t>様式－２</t>
    <rPh sb="0" eb="2">
      <t>ヨウシキ</t>
    </rPh>
    <phoneticPr fontId="45"/>
  </si>
  <si>
    <t>←見積書の税抜き金額を記入</t>
    <rPh sb="1" eb="4">
      <t>ミツモリショ</t>
    </rPh>
    <rPh sb="5" eb="6">
      <t>ゼイヌ</t>
    </rPh>
    <rPh sb="6" eb="7">
      <t>キ</t>
    </rPh>
    <rPh sb="8" eb="10">
      <t>ンガク</t>
    </rPh>
    <rPh sb="11" eb="13">
      <t>キニュウ</t>
    </rPh>
    <phoneticPr fontId="60"/>
  </si>
  <si>
    <t>←組織内における必要な決裁区分を一括記入シートに記入</t>
    <rPh sb="16" eb="20">
      <t>イッカツキニュウ</t>
    </rPh>
    <phoneticPr fontId="60"/>
  </si>
  <si>
    <t>契約を履行できなかったときには、請負代金額の100分の10に相当</t>
    <phoneticPr fontId="60"/>
  </si>
  <si>
    <t>する額を納入します。</t>
    <phoneticPr fontId="60"/>
  </si>
  <si>
    <t>⑩</t>
    <phoneticPr fontId="60"/>
  </si>
  <si>
    <t>⑪</t>
    <phoneticPr fontId="60"/>
  </si>
  <si>
    <t>※黄色のセルのみ記入</t>
    <rPh sb="1" eb="3">
      <t>キイロ</t>
    </rPh>
    <rPh sb="8" eb="10">
      <t>キニュウ</t>
    </rPh>
    <phoneticPr fontId="60"/>
  </si>
  <si>
    <t>←しゅん工届の提出日を記入(完成期限前の日付としてください)</t>
    <rPh sb="4" eb="6">
      <t>コウトドケ</t>
    </rPh>
    <rPh sb="7" eb="9">
      <t>テイシュツ</t>
    </rPh>
    <rPh sb="9" eb="10">
      <t>ビ</t>
    </rPh>
    <rPh sb="11" eb="13">
      <t>キニュウ</t>
    </rPh>
    <rPh sb="14" eb="18">
      <t>カンセイキゲン</t>
    </rPh>
    <rPh sb="18" eb="19">
      <t>マエ</t>
    </rPh>
    <rPh sb="20" eb="22">
      <t>ヒヅケ</t>
    </rPh>
    <phoneticPr fontId="60"/>
  </si>
  <si>
    <t>←しゅん工届の受理後１４日以内に実施してください</t>
    <rPh sb="4" eb="6">
      <t>コウトドケ</t>
    </rPh>
    <rPh sb="7" eb="9">
      <t>ジュリ</t>
    </rPh>
    <rPh sb="9" eb="10">
      <t>ゴ</t>
    </rPh>
    <rPh sb="12" eb="13">
      <t>ニチ</t>
    </rPh>
    <rPh sb="13" eb="15">
      <t>イナイ</t>
    </rPh>
    <rPh sb="16" eb="18">
      <t>ジッシ</t>
    </rPh>
    <phoneticPr fontId="60"/>
  </si>
  <si>
    <t>←完成検査実施日の翌日としてください</t>
    <rPh sb="1" eb="3">
      <t>カンセイ</t>
    </rPh>
    <rPh sb="3" eb="5">
      <t>ケンサ</t>
    </rPh>
    <rPh sb="5" eb="7">
      <t>ジッシ</t>
    </rPh>
    <rPh sb="7" eb="8">
      <t>ビ</t>
    </rPh>
    <rPh sb="9" eb="11">
      <t>ヨクジツ</t>
    </rPh>
    <phoneticPr fontId="60"/>
  </si>
  <si>
    <t>単年度あたりの割当金額</t>
    <rPh sb="7" eb="9">
      <t>ワリアテ</t>
    </rPh>
    <phoneticPr fontId="60"/>
  </si>
  <si>
    <t>⑬</t>
    <phoneticPr fontId="45"/>
  </si>
  <si>
    <t>※当初の契約が金額要件により「契約書」だった場合に使用します。</t>
    <phoneticPr fontId="60"/>
  </si>
  <si>
    <t>様式－0</t>
    <rPh sb="0" eb="2">
      <t>ヨウシキ</t>
    </rPh>
    <phoneticPr fontId="60"/>
  </si>
  <si>
    <t>工事届出書</t>
    <rPh sb="0" eb="2">
      <t>コウジ</t>
    </rPh>
    <rPh sb="2" eb="5">
      <t>トドケデショ</t>
    </rPh>
    <phoneticPr fontId="60"/>
  </si>
  <si>
    <t>工事を始める前に事務局に提出　工事内容を記入</t>
    <rPh sb="0" eb="2">
      <t>コウジ</t>
    </rPh>
    <rPh sb="3" eb="4">
      <t>ハジ</t>
    </rPh>
    <rPh sb="6" eb="7">
      <t>マエ</t>
    </rPh>
    <rPh sb="8" eb="11">
      <t>ジムキョク</t>
    </rPh>
    <rPh sb="12" eb="14">
      <t>テイシュツ</t>
    </rPh>
    <rPh sb="15" eb="17">
      <t>コウジ</t>
    </rPh>
    <rPh sb="17" eb="19">
      <t>ナイヨウ</t>
    </rPh>
    <rPh sb="20" eb="22">
      <t>キニュウ</t>
    </rPh>
    <phoneticPr fontId="60"/>
  </si>
  <si>
    <t>←ここに見積依頼したい業者名を記入してください　組織内で合意形成してください</t>
    <rPh sb="4" eb="6">
      <t>ミツモリ</t>
    </rPh>
    <rPh sb="6" eb="8">
      <t>イライ</t>
    </rPh>
    <rPh sb="11" eb="13">
      <t>ギョウシャ</t>
    </rPh>
    <rPh sb="13" eb="14">
      <t>メイ</t>
    </rPh>
    <rPh sb="15" eb="17">
      <t>キニュウ</t>
    </rPh>
    <rPh sb="24" eb="26">
      <t>ソシキ</t>
    </rPh>
    <rPh sb="26" eb="27">
      <t>ナイ</t>
    </rPh>
    <rPh sb="28" eb="30">
      <t>ゴウイ</t>
    </rPh>
    <rPh sb="30" eb="32">
      <t>ケイセイ</t>
    </rPh>
    <phoneticPr fontId="45"/>
  </si>
  <si>
    <t>事務局で作成（組織で作成の必要無し）</t>
    <rPh sb="0" eb="2">
      <t>ジム</t>
    </rPh>
    <rPh sb="2" eb="3">
      <t>キョク</t>
    </rPh>
    <rPh sb="4" eb="6">
      <t>サクセイ</t>
    </rPh>
    <rPh sb="7" eb="9">
      <t>ソシキ</t>
    </rPh>
    <rPh sb="10" eb="12">
      <t>サクセイ</t>
    </rPh>
    <rPh sb="13" eb="15">
      <t>ヒツヨウ</t>
    </rPh>
    <rPh sb="15" eb="16">
      <t>ナ</t>
    </rPh>
    <phoneticPr fontId="60"/>
  </si>
  <si>
    <t>様式－1</t>
    <rPh sb="0" eb="2">
      <t>ヨウシキ</t>
    </rPh>
    <phoneticPr fontId="60"/>
  </si>
  <si>
    <t>見積依頼書案</t>
    <rPh sb="0" eb="2">
      <t>ミツモリ</t>
    </rPh>
    <rPh sb="2" eb="5">
      <t>イライショ</t>
    </rPh>
    <rPh sb="5" eb="6">
      <t>アン</t>
    </rPh>
    <phoneticPr fontId="60"/>
  </si>
  <si>
    <t>見積依頼業者の確認</t>
    <rPh sb="0" eb="2">
      <t>ミツモリ</t>
    </rPh>
    <rPh sb="2" eb="4">
      <t>イライ</t>
    </rPh>
    <rPh sb="4" eb="6">
      <t>ギョウシャ</t>
    </rPh>
    <rPh sb="7" eb="9">
      <t>カクニン</t>
    </rPh>
    <phoneticPr fontId="60"/>
  </si>
  <si>
    <t>仕様書</t>
    <rPh sb="0" eb="3">
      <t>シヨウショ</t>
    </rPh>
    <phoneticPr fontId="60"/>
  </si>
  <si>
    <t>様式－2</t>
    <rPh sb="0" eb="2">
      <t>ヨウシキ</t>
    </rPh>
    <phoneticPr fontId="60"/>
  </si>
  <si>
    <t>工事の施工条件、工事内容を記入</t>
    <rPh sb="0" eb="2">
      <t>コウジ</t>
    </rPh>
    <rPh sb="3" eb="5">
      <t>セコウ</t>
    </rPh>
    <rPh sb="5" eb="7">
      <t>ジョウケン</t>
    </rPh>
    <rPh sb="8" eb="10">
      <t>コウジ</t>
    </rPh>
    <rPh sb="10" eb="12">
      <t>ナイヨウ</t>
    </rPh>
    <rPh sb="13" eb="15">
      <t>キニュウ</t>
    </rPh>
    <phoneticPr fontId="60"/>
  </si>
  <si>
    <t>現場説明</t>
    <rPh sb="0" eb="2">
      <t>ゲンバ</t>
    </rPh>
    <rPh sb="2" eb="4">
      <t>セツメイ</t>
    </rPh>
    <phoneticPr fontId="60"/>
  </si>
  <si>
    <t>現場説明会に出席した氏名を記入</t>
    <rPh sb="0" eb="2">
      <t>ゲンバ</t>
    </rPh>
    <rPh sb="2" eb="5">
      <t>セツメイカイ</t>
    </rPh>
    <rPh sb="6" eb="8">
      <t>シュッセキ</t>
    </rPh>
    <rPh sb="10" eb="12">
      <t>シメイ</t>
    </rPh>
    <rPh sb="13" eb="15">
      <t>キニュウ</t>
    </rPh>
    <phoneticPr fontId="60"/>
  </si>
  <si>
    <t>様式－6</t>
    <rPh sb="0" eb="3">
      <t>ヨウシキー</t>
    </rPh>
    <phoneticPr fontId="60"/>
  </si>
  <si>
    <t>様式－7</t>
    <rPh sb="0" eb="3">
      <t>ヨウシキー</t>
    </rPh>
    <phoneticPr fontId="60"/>
  </si>
  <si>
    <t>様式－8</t>
    <rPh sb="0" eb="3">
      <t>ヨウシキー</t>
    </rPh>
    <phoneticPr fontId="60"/>
  </si>
  <si>
    <t>様式－9</t>
    <rPh sb="0" eb="3">
      <t>ヨウシキー</t>
    </rPh>
    <phoneticPr fontId="60"/>
  </si>
  <si>
    <t>建設工事請負契約書</t>
    <rPh sb="0" eb="9">
      <t>ケンセツコウジウケオイケイヤクショ</t>
    </rPh>
    <phoneticPr fontId="60"/>
  </si>
  <si>
    <t>請負契約書</t>
    <rPh sb="0" eb="2">
      <t>ウケオイ</t>
    </rPh>
    <rPh sb="2" eb="5">
      <t>ケイヤクショ</t>
    </rPh>
    <phoneticPr fontId="60"/>
  </si>
  <si>
    <t>竣工検査時に整理する書類です</t>
    <rPh sb="2" eb="4">
      <t>ケンサ</t>
    </rPh>
    <phoneticPr fontId="60"/>
  </si>
  <si>
    <t>結果通知</t>
    <rPh sb="0" eb="2">
      <t>ケッカ</t>
    </rPh>
    <rPh sb="2" eb="4">
      <t>ツウチ</t>
    </rPh>
    <phoneticPr fontId="60"/>
  </si>
  <si>
    <t>しゅん工検査結果を業者に通知します</t>
    <rPh sb="3" eb="4">
      <t>コウ</t>
    </rPh>
    <rPh sb="4" eb="6">
      <t>ケンサ</t>
    </rPh>
    <rPh sb="6" eb="8">
      <t>ケッカ</t>
    </rPh>
    <rPh sb="9" eb="11">
      <t>ギョウシャ</t>
    </rPh>
    <rPh sb="12" eb="14">
      <t>ツウチ</t>
    </rPh>
    <phoneticPr fontId="60"/>
  </si>
  <si>
    <t>様式－13</t>
    <rPh sb="0" eb="3">
      <t>ヨウシキー</t>
    </rPh>
    <phoneticPr fontId="60"/>
  </si>
  <si>
    <t>書類チェック</t>
    <rPh sb="0" eb="2">
      <t>ショルイ</t>
    </rPh>
    <phoneticPr fontId="60"/>
  </si>
  <si>
    <t>工事に関係する書類が整っているかチェックします</t>
    <rPh sb="0" eb="2">
      <t>コウジ</t>
    </rPh>
    <rPh sb="3" eb="5">
      <t>カンケイ</t>
    </rPh>
    <rPh sb="7" eb="9">
      <t>ショルイ</t>
    </rPh>
    <rPh sb="10" eb="11">
      <t>トトノ</t>
    </rPh>
    <phoneticPr fontId="60"/>
  </si>
  <si>
    <t>様式－14</t>
    <rPh sb="0" eb="3">
      <t>ヨウシキー</t>
    </rPh>
    <phoneticPr fontId="60"/>
  </si>
  <si>
    <t>見積書審査表兼見積業者等確認表（変更後）</t>
    <rPh sb="0" eb="3">
      <t>ミツモリショ</t>
    </rPh>
    <rPh sb="6" eb="7">
      <t>ケン</t>
    </rPh>
    <rPh sb="7" eb="9">
      <t>ミツモリ</t>
    </rPh>
    <rPh sb="9" eb="11">
      <t>ギョウシャ</t>
    </rPh>
    <rPh sb="11" eb="12">
      <t>トウ</t>
    </rPh>
    <rPh sb="12" eb="14">
      <t>カクニン</t>
    </rPh>
    <rPh sb="14" eb="15">
      <t>ヒョウ</t>
    </rPh>
    <phoneticPr fontId="60"/>
  </si>
  <si>
    <t>見積書審査表　兼　見積業者等確認表（見積前１回目）</t>
    <rPh sb="0" eb="2">
      <t>ミツモリ</t>
    </rPh>
    <rPh sb="18" eb="20">
      <t>ミツモリ</t>
    </rPh>
    <rPh sb="20" eb="21">
      <t>マエ</t>
    </rPh>
    <rPh sb="22" eb="24">
      <t>カイメ</t>
    </rPh>
    <phoneticPr fontId="60"/>
  </si>
  <si>
    <t>見積書審査表　兼　見積業者等確認表（契約前2回目）</t>
    <rPh sb="0" eb="2">
      <t>ミツモリ</t>
    </rPh>
    <rPh sb="18" eb="20">
      <t>ケイヤク</t>
    </rPh>
    <phoneticPr fontId="60"/>
  </si>
  <si>
    <r>
      <t>変更がある場合は作成します。</t>
    </r>
    <r>
      <rPr>
        <sz val="10"/>
        <color indexed="10"/>
        <rFont val="HGｺﾞｼｯｸM"/>
        <family val="3"/>
        <charset val="128"/>
      </rPr>
      <t>事務局で作成（組織で作成の必要無し）</t>
    </r>
    <phoneticPr fontId="60"/>
  </si>
  <si>
    <t>様式－16</t>
    <rPh sb="0" eb="2">
      <t>ヨウシキ</t>
    </rPh>
    <phoneticPr fontId="60"/>
  </si>
  <si>
    <t>業者から提案を含む見積書を徴収して発注する方法</t>
    <rPh sb="14" eb="15">
      <t>シュウ</t>
    </rPh>
    <phoneticPr fontId="60"/>
  </si>
  <si>
    <t>単年度割当金額</t>
    <rPh sb="3" eb="5">
      <t>ワリアテ</t>
    </rPh>
    <phoneticPr fontId="60"/>
  </si>
  <si>
    <t>単年度割当残額</t>
    <rPh sb="3" eb="5">
      <t>ワリアテ</t>
    </rPh>
    <phoneticPr fontId="60"/>
  </si>
  <si>
    <t>必ず記入してください（面積がわからない場合は対象地区がわかる図面でも構いません）</t>
    <rPh sb="0" eb="1">
      <t>カナラ</t>
    </rPh>
    <rPh sb="2" eb="4">
      <t>キニュウ</t>
    </rPh>
    <rPh sb="11" eb="13">
      <t>メンセキ</t>
    </rPh>
    <rPh sb="19" eb="21">
      <t>バアイ</t>
    </rPh>
    <rPh sb="22" eb="24">
      <t>タイショウ</t>
    </rPh>
    <rPh sb="24" eb="26">
      <t>チク</t>
    </rPh>
    <rPh sb="30" eb="32">
      <t>ズメン</t>
    </rPh>
    <rPh sb="34" eb="35">
      <t>カマ</t>
    </rPh>
    <phoneticPr fontId="60"/>
  </si>
  <si>
    <t>61水路の補修</t>
    <rPh sb="2" eb="4">
      <t>スイロ</t>
    </rPh>
    <rPh sb="5" eb="7">
      <t>ホシュウ</t>
    </rPh>
    <phoneticPr fontId="60"/>
  </si>
  <si>
    <t>集水桝、分水桝の補修</t>
    <rPh sb="0" eb="3">
      <t>シュウスイマス</t>
    </rPh>
    <rPh sb="4" eb="6">
      <t>ブンスイ</t>
    </rPh>
    <rPh sb="6" eb="7">
      <t>マス</t>
    </rPh>
    <rPh sb="8" eb="10">
      <t>ホシュウ</t>
    </rPh>
    <phoneticPr fontId="60"/>
  </si>
  <si>
    <t>ゲート、ポンプの補修</t>
    <rPh sb="8" eb="10">
      <t>ホシュウ</t>
    </rPh>
    <phoneticPr fontId="60"/>
  </si>
  <si>
    <t>安全施設の補修</t>
    <rPh sb="0" eb="2">
      <t>アンゼン</t>
    </rPh>
    <rPh sb="2" eb="4">
      <t>シセツ</t>
    </rPh>
    <rPh sb="5" eb="7">
      <t>ホシュウ</t>
    </rPh>
    <phoneticPr fontId="60"/>
  </si>
  <si>
    <t>109取水施設の補修</t>
    <rPh sb="3" eb="5">
      <t>シュスイ</t>
    </rPh>
    <rPh sb="5" eb="7">
      <t>シセツ</t>
    </rPh>
    <rPh sb="8" eb="10">
      <t>ホシュウ</t>
    </rPh>
    <phoneticPr fontId="60"/>
  </si>
  <si>
    <t>取水施設及び電気設備の補修</t>
    <rPh sb="0" eb="2">
      <t>シュスイ</t>
    </rPh>
    <rPh sb="2" eb="4">
      <t>シセツ</t>
    </rPh>
    <rPh sb="4" eb="5">
      <t>オヨ</t>
    </rPh>
    <rPh sb="6" eb="8">
      <t>デンキ</t>
    </rPh>
    <rPh sb="8" eb="10">
      <t>セツビ</t>
    </rPh>
    <rPh sb="11" eb="13">
      <t>ホシュウ</t>
    </rPh>
    <phoneticPr fontId="60"/>
  </si>
  <si>
    <t>110除塵施設(スクリーン等)の補修</t>
    <rPh sb="3" eb="5">
      <t>ジョジン</t>
    </rPh>
    <rPh sb="5" eb="7">
      <t>シセツ</t>
    </rPh>
    <rPh sb="13" eb="14">
      <t>トウ</t>
    </rPh>
    <rPh sb="16" eb="18">
      <t>ホシュウ</t>
    </rPh>
    <phoneticPr fontId="60"/>
  </si>
  <si>
    <t>除塵施設(スクリーン等）の補修</t>
    <rPh sb="0" eb="2">
      <t>ジョジン</t>
    </rPh>
    <rPh sb="2" eb="4">
      <t>シセツ</t>
    </rPh>
    <rPh sb="10" eb="11">
      <t>トウ</t>
    </rPh>
    <rPh sb="13" eb="15">
      <t>ホシュウ</t>
    </rPh>
    <phoneticPr fontId="60"/>
  </si>
  <si>
    <t>111水路法面の補修</t>
    <rPh sb="3" eb="5">
      <t>スイロ</t>
    </rPh>
    <rPh sb="5" eb="7">
      <t>ノリメン</t>
    </rPh>
    <rPh sb="8" eb="10">
      <t>ホシュウ</t>
    </rPh>
    <phoneticPr fontId="60"/>
  </si>
  <si>
    <t>水路法面の盛り立て、整形等</t>
    <rPh sb="5" eb="6">
      <t>モ</t>
    </rPh>
    <rPh sb="7" eb="8">
      <t>タ</t>
    </rPh>
    <rPh sb="10" eb="12">
      <t>セイケイ</t>
    </rPh>
    <rPh sb="12" eb="13">
      <t>トウ</t>
    </rPh>
    <phoneticPr fontId="60"/>
  </si>
  <si>
    <t>112空気弁、バルブ、制御施設等の補修</t>
    <rPh sb="3" eb="5">
      <t>クウキ</t>
    </rPh>
    <rPh sb="5" eb="6">
      <t>ベン</t>
    </rPh>
    <rPh sb="11" eb="13">
      <t>セイギョ</t>
    </rPh>
    <rPh sb="13" eb="15">
      <t>シセツ</t>
    </rPh>
    <rPh sb="15" eb="16">
      <t>トウ</t>
    </rPh>
    <rPh sb="17" eb="19">
      <t>ホシュウ</t>
    </rPh>
    <phoneticPr fontId="60"/>
  </si>
  <si>
    <t>空気弁、バルブ、制御施設等の補修</t>
    <rPh sb="0" eb="2">
      <t>クウキ</t>
    </rPh>
    <rPh sb="2" eb="3">
      <t>ベン</t>
    </rPh>
    <rPh sb="8" eb="10">
      <t>セイギョ</t>
    </rPh>
    <rPh sb="10" eb="12">
      <t>シセツ</t>
    </rPh>
    <rPh sb="12" eb="13">
      <t>トウ</t>
    </rPh>
    <rPh sb="14" eb="16">
      <t>ホシュウ</t>
    </rPh>
    <phoneticPr fontId="60"/>
  </si>
  <si>
    <t>62水路の更新等</t>
    <rPh sb="2" eb="4">
      <t>スイロ</t>
    </rPh>
    <rPh sb="5" eb="8">
      <t>コウシントウ</t>
    </rPh>
    <phoneticPr fontId="60"/>
  </si>
  <si>
    <t>水路の更新</t>
    <phoneticPr fontId="60"/>
  </si>
  <si>
    <t>ゲート、ポンプの更新</t>
    <rPh sb="8" eb="10">
      <t>コウシン</t>
    </rPh>
    <phoneticPr fontId="60"/>
  </si>
  <si>
    <t>安全施設の設置</t>
    <rPh sb="0" eb="2">
      <t>アンゼン</t>
    </rPh>
    <rPh sb="2" eb="4">
      <t>シセツ</t>
    </rPh>
    <rPh sb="5" eb="7">
      <t>セッチ</t>
    </rPh>
    <phoneticPr fontId="60"/>
  </si>
  <si>
    <t>113取水施設の更新</t>
    <phoneticPr fontId="60"/>
  </si>
  <si>
    <t>取水施設及び電気設備の更新</t>
    <rPh sb="0" eb="2">
      <t>シュスイ</t>
    </rPh>
    <rPh sb="2" eb="4">
      <t>シセツ</t>
    </rPh>
    <rPh sb="4" eb="5">
      <t>オヨ</t>
    </rPh>
    <rPh sb="6" eb="8">
      <t>デンキ</t>
    </rPh>
    <rPh sb="8" eb="10">
      <t>セツビ</t>
    </rPh>
    <rPh sb="11" eb="13">
      <t>コウシン</t>
    </rPh>
    <phoneticPr fontId="60"/>
  </si>
  <si>
    <t>114除塵施設（スクリーン等）の更新</t>
    <phoneticPr fontId="60"/>
  </si>
  <si>
    <t>防塵施設(スクリーン等)の更新</t>
    <rPh sb="0" eb="2">
      <t>ボウジン</t>
    </rPh>
    <rPh sb="2" eb="4">
      <t>シセツ</t>
    </rPh>
    <rPh sb="10" eb="11">
      <t>トウ</t>
    </rPh>
    <rPh sb="13" eb="15">
      <t>コウシン</t>
    </rPh>
    <phoneticPr fontId="60"/>
  </si>
  <si>
    <t>115集水枡、分水枡の更新</t>
    <phoneticPr fontId="60"/>
  </si>
  <si>
    <t>集水桝、分水桝の更新</t>
    <rPh sb="0" eb="3">
      <t>シュウスイマス</t>
    </rPh>
    <rPh sb="4" eb="6">
      <t>ブンスイ</t>
    </rPh>
    <rPh sb="6" eb="7">
      <t>マス</t>
    </rPh>
    <rPh sb="8" eb="10">
      <t>コウシン</t>
    </rPh>
    <phoneticPr fontId="60"/>
  </si>
  <si>
    <t>116甲蓋の設置</t>
    <phoneticPr fontId="60"/>
  </si>
  <si>
    <t>甲蓋の設置</t>
    <rPh sb="0" eb="2">
      <t>コウブタ</t>
    </rPh>
    <rPh sb="3" eb="5">
      <t>セッチ</t>
    </rPh>
    <phoneticPr fontId="60"/>
  </si>
  <si>
    <t>112空気弁、バルブ、制御施設等の更新</t>
    <rPh sb="3" eb="5">
      <t>クウキ</t>
    </rPh>
    <rPh sb="5" eb="6">
      <t>ベン</t>
    </rPh>
    <rPh sb="11" eb="13">
      <t>セイギョ</t>
    </rPh>
    <rPh sb="13" eb="15">
      <t>シセツ</t>
    </rPh>
    <rPh sb="15" eb="16">
      <t>トウ</t>
    </rPh>
    <rPh sb="17" eb="19">
      <t>コウシン</t>
    </rPh>
    <phoneticPr fontId="60"/>
  </si>
  <si>
    <t>空気弁、バルブ、制御施設等の更新</t>
    <rPh sb="0" eb="2">
      <t>クウキ</t>
    </rPh>
    <rPh sb="2" eb="3">
      <t>ベン</t>
    </rPh>
    <rPh sb="8" eb="10">
      <t>セイギョ</t>
    </rPh>
    <rPh sb="10" eb="12">
      <t>シセツ</t>
    </rPh>
    <rPh sb="12" eb="13">
      <t>トウ</t>
    </rPh>
    <rPh sb="14" eb="16">
      <t>コウシン</t>
    </rPh>
    <phoneticPr fontId="60"/>
  </si>
  <si>
    <t>63農道の補修</t>
    <rPh sb="2" eb="4">
      <t>ノウドウ</t>
    </rPh>
    <rPh sb="5" eb="7">
      <t>ホシュウ</t>
    </rPh>
    <phoneticPr fontId="60"/>
  </si>
  <si>
    <t>64農道の更新等</t>
    <rPh sb="2" eb="4">
      <t>ノウドウ</t>
    </rPh>
    <rPh sb="5" eb="7">
      <t>コウシン</t>
    </rPh>
    <rPh sb="7" eb="8">
      <t>トウ</t>
    </rPh>
    <phoneticPr fontId="60"/>
  </si>
  <si>
    <t>65ため池の補修</t>
    <rPh sb="4" eb="5">
      <t>イケ</t>
    </rPh>
    <rPh sb="6" eb="8">
      <t>ホシュウ</t>
    </rPh>
    <phoneticPr fontId="60"/>
  </si>
  <si>
    <t>118ため池の浚渫</t>
    <rPh sb="5" eb="6">
      <t>イケ</t>
    </rPh>
    <rPh sb="7" eb="9">
      <t>シュンセツ</t>
    </rPh>
    <phoneticPr fontId="60"/>
  </si>
  <si>
    <t>ため池の浚渫</t>
    <rPh sb="2" eb="3">
      <t>イケ</t>
    </rPh>
    <rPh sb="4" eb="6">
      <t>シュンセツ</t>
    </rPh>
    <phoneticPr fontId="60"/>
  </si>
  <si>
    <t>66ため池(附帯施設)の更新等</t>
    <rPh sb="4" eb="5">
      <t>イケ</t>
    </rPh>
    <rPh sb="6" eb="8">
      <t>フタイ</t>
    </rPh>
    <rPh sb="8" eb="10">
      <t>シセツ</t>
    </rPh>
    <rPh sb="12" eb="14">
      <t>コウシン</t>
    </rPh>
    <rPh sb="14" eb="15">
      <t>トウ</t>
    </rPh>
    <phoneticPr fontId="60"/>
  </si>
  <si>
    <t>119波除護岸の更新</t>
    <phoneticPr fontId="60"/>
  </si>
  <si>
    <t>120洪水吐の更新</t>
    <phoneticPr fontId="60"/>
  </si>
  <si>
    <t>波除護岸の更新</t>
    <rPh sb="0" eb="4">
      <t>ナミヨケゴガン</t>
    </rPh>
    <rPh sb="5" eb="7">
      <t>コウシン</t>
    </rPh>
    <phoneticPr fontId="60"/>
  </si>
  <si>
    <t>洪水吐の補修の更新</t>
    <rPh sb="7" eb="9">
      <t>コウシン</t>
    </rPh>
    <phoneticPr fontId="60"/>
  </si>
  <si>
    <t>121暗渠排水・排水口の補修</t>
    <phoneticPr fontId="60"/>
  </si>
  <si>
    <t>暗渠排水・排水口の補修</t>
    <phoneticPr fontId="60"/>
  </si>
  <si>
    <t>122給排水施設の補修</t>
    <phoneticPr fontId="60"/>
  </si>
  <si>
    <t>給排水施設の補修</t>
    <phoneticPr fontId="60"/>
  </si>
  <si>
    <t>123固定式散水施設(ヘッドまで)の補修</t>
    <rPh sb="3" eb="5">
      <t>コテイ</t>
    </rPh>
    <rPh sb="5" eb="6">
      <t>シキ</t>
    </rPh>
    <rPh sb="6" eb="8">
      <t>サンスイ</t>
    </rPh>
    <rPh sb="8" eb="10">
      <t>シセツ</t>
    </rPh>
    <rPh sb="18" eb="20">
      <t>ホシュウ</t>
    </rPh>
    <phoneticPr fontId="60"/>
  </si>
  <si>
    <t>固定式散水施設(ヘッドまで)の補修</t>
    <rPh sb="0" eb="2">
      <t>コテイ</t>
    </rPh>
    <rPh sb="2" eb="3">
      <t>シキ</t>
    </rPh>
    <rPh sb="3" eb="5">
      <t>サンスイ</t>
    </rPh>
    <rPh sb="5" eb="7">
      <t>シセツ</t>
    </rPh>
    <rPh sb="15" eb="17">
      <t>ホシュウ</t>
    </rPh>
    <phoneticPr fontId="60"/>
  </si>
  <si>
    <t>124鳥獣害防護柵の補修</t>
    <rPh sb="3" eb="5">
      <t>チョウジュウ</t>
    </rPh>
    <rPh sb="5" eb="6">
      <t>ガイ</t>
    </rPh>
    <rPh sb="6" eb="8">
      <t>ボウゴ</t>
    </rPh>
    <rPh sb="8" eb="9">
      <t>サク</t>
    </rPh>
    <rPh sb="10" eb="12">
      <t>ホシュウ</t>
    </rPh>
    <phoneticPr fontId="60"/>
  </si>
  <si>
    <t>鳥獣害防護柵の補修</t>
    <rPh sb="0" eb="2">
      <t>チョウジュウ</t>
    </rPh>
    <rPh sb="2" eb="3">
      <t>ガイ</t>
    </rPh>
    <rPh sb="3" eb="5">
      <t>ボウゴ</t>
    </rPh>
    <rPh sb="5" eb="6">
      <t>サク</t>
    </rPh>
    <rPh sb="7" eb="9">
      <t>ホシュウ</t>
    </rPh>
    <phoneticPr fontId="60"/>
  </si>
  <si>
    <t>125暗渠排水・排水口の更新</t>
    <phoneticPr fontId="60"/>
  </si>
  <si>
    <t>暗渠排水・排水口の更新</t>
    <phoneticPr fontId="60"/>
  </si>
  <si>
    <t>126給排水施設の更新</t>
    <phoneticPr fontId="60"/>
  </si>
  <si>
    <t>給排水施設の更新</t>
    <phoneticPr fontId="60"/>
  </si>
  <si>
    <t>127固定式散水施設(ヘッドまで)の更新</t>
    <rPh sb="3" eb="5">
      <t>コテイ</t>
    </rPh>
    <rPh sb="5" eb="6">
      <t>シキ</t>
    </rPh>
    <rPh sb="6" eb="8">
      <t>サンスイ</t>
    </rPh>
    <rPh sb="8" eb="10">
      <t>シセツ</t>
    </rPh>
    <rPh sb="18" eb="20">
      <t>コウシン</t>
    </rPh>
    <phoneticPr fontId="60"/>
  </si>
  <si>
    <t>固定式散水施設(ヘッドまで)の更新</t>
    <rPh sb="0" eb="2">
      <t>コテイ</t>
    </rPh>
    <rPh sb="2" eb="3">
      <t>シキ</t>
    </rPh>
    <rPh sb="3" eb="5">
      <t>サンスイ</t>
    </rPh>
    <rPh sb="5" eb="7">
      <t>シセツ</t>
    </rPh>
    <rPh sb="15" eb="17">
      <t>コウシン</t>
    </rPh>
    <phoneticPr fontId="60"/>
  </si>
  <si>
    <t>128鳥獣害防護柵の更新</t>
    <rPh sb="3" eb="5">
      <t>チョウジュウ</t>
    </rPh>
    <rPh sb="5" eb="6">
      <t>ガイ</t>
    </rPh>
    <rPh sb="6" eb="8">
      <t>ボウゴ</t>
    </rPh>
    <rPh sb="8" eb="9">
      <t>サク</t>
    </rPh>
    <rPh sb="10" eb="12">
      <t>コウシン</t>
    </rPh>
    <phoneticPr fontId="60"/>
  </si>
  <si>
    <t>鳥獣害防護柵の更新</t>
    <rPh sb="0" eb="2">
      <t>チョウジュウ</t>
    </rPh>
    <rPh sb="2" eb="3">
      <t>ガイ</t>
    </rPh>
    <rPh sb="3" eb="5">
      <t>ボウゴ</t>
    </rPh>
    <rPh sb="5" eb="6">
      <t>サク</t>
    </rPh>
    <rPh sb="7" eb="9">
      <t>コウシン</t>
    </rPh>
    <phoneticPr fontId="60"/>
  </si>
  <si>
    <t>←現地での説明会を開催、あるいは個別対応や添付資料を参照してもらうことでも可</t>
    <rPh sb="1" eb="3">
      <t>ゲンチ</t>
    </rPh>
    <rPh sb="5" eb="8">
      <t>セツメイカイ</t>
    </rPh>
    <rPh sb="9" eb="11">
      <t>カイサイ</t>
    </rPh>
    <rPh sb="16" eb="18">
      <t>コベツ</t>
    </rPh>
    <rPh sb="18" eb="20">
      <t>タイオウ</t>
    </rPh>
    <rPh sb="21" eb="23">
      <t>テンプ</t>
    </rPh>
    <rPh sb="23" eb="25">
      <t>シリョウ</t>
    </rPh>
    <rPh sb="26" eb="28">
      <t>サンショウ</t>
    </rPh>
    <rPh sb="37" eb="38">
      <t>カ</t>
    </rPh>
    <phoneticPr fontId="45"/>
  </si>
  <si>
    <r>
      <t>　①積算内訳書　　
　②施工図面</t>
    </r>
    <r>
      <rPr>
        <sz val="12"/>
        <rFont val="ＭＳ Ｐゴシック"/>
        <family val="3"/>
        <charset val="128"/>
      </rPr>
      <t>（但し見積依頼時の施工図と同じであれば省略可能）　</t>
    </r>
    <rPh sb="19" eb="21">
      <t>ミツモリ</t>
    </rPh>
    <rPh sb="21" eb="23">
      <t>イライ</t>
    </rPh>
    <rPh sb="23" eb="24">
      <t>ジ</t>
    </rPh>
    <rPh sb="25" eb="27">
      <t>セコウ</t>
    </rPh>
    <phoneticPr fontId="60"/>
  </si>
  <si>
    <t>見積書経過書</t>
    <rPh sb="2" eb="3">
      <t>ショ</t>
    </rPh>
    <phoneticPr fontId="60"/>
  </si>
  <si>
    <t>※見積書経過書には、
見積書、見積内訳書を添付</t>
    <rPh sb="3" eb="4">
      <t>ショ</t>
    </rPh>
    <rPh sb="15" eb="17">
      <t>ミツモリ</t>
    </rPh>
    <rPh sb="17" eb="20">
      <t>ウチワケショ</t>
    </rPh>
    <phoneticPr fontId="60"/>
  </si>
  <si>
    <t>※契約を締結する際の決裁用の書式です。市の審査がOKになったら業者から契約書(請書)を２通(１通）もらいます。（契約書の1部に印紙を貼り決済後に業者へ渡します）</t>
    <rPh sb="19" eb="20">
      <t>シ</t>
    </rPh>
    <rPh sb="21" eb="23">
      <t>シンサ</t>
    </rPh>
    <rPh sb="31" eb="33">
      <t>ギョウシャ</t>
    </rPh>
    <rPh sb="35" eb="38">
      <t>ケイヤクショ</t>
    </rPh>
    <rPh sb="39" eb="41">
      <t>ウケショ</t>
    </rPh>
    <rPh sb="44" eb="45">
      <t>ツウ</t>
    </rPh>
    <rPh sb="47" eb="48">
      <t>ツウ</t>
    </rPh>
    <rPh sb="56" eb="59">
      <t>ケイヤクショ</t>
    </rPh>
    <rPh sb="61" eb="62">
      <t>ブ</t>
    </rPh>
    <rPh sb="63" eb="65">
      <t>インシ</t>
    </rPh>
    <rPh sb="66" eb="67">
      <t>ハ</t>
    </rPh>
    <rPh sb="68" eb="70">
      <t>ケッサイ</t>
    </rPh>
    <rPh sb="70" eb="71">
      <t>ゴ</t>
    </rPh>
    <rPh sb="72" eb="74">
      <t>ギョウシャ</t>
    </rPh>
    <rPh sb="75" eb="76">
      <t>ワタ</t>
    </rPh>
    <phoneticPr fontId="60"/>
  </si>
  <si>
    <t>当初の工期内の契約にしてください</t>
    <rPh sb="0" eb="2">
      <t>トウショ</t>
    </rPh>
    <rPh sb="3" eb="5">
      <t>コウキ</t>
    </rPh>
    <rPh sb="5" eb="6">
      <t>ナイ</t>
    </rPh>
    <rPh sb="7" eb="9">
      <t>ケイヤク</t>
    </rPh>
    <phoneticPr fontId="60"/>
  </si>
  <si>
    <t>入札経過書
（見積書経過書）</t>
    <rPh sb="0" eb="2">
      <t>ニュウサツ</t>
    </rPh>
    <rPh sb="2" eb="4">
      <t>ケイカ</t>
    </rPh>
    <rPh sb="4" eb="5">
      <t>ショ</t>
    </rPh>
    <rPh sb="7" eb="10">
      <t>ミツモリショ</t>
    </rPh>
    <rPh sb="10" eb="12">
      <t>ケイカ</t>
    </rPh>
    <rPh sb="12" eb="13">
      <t>ショ</t>
    </rPh>
    <phoneticPr fontId="45"/>
  </si>
  <si>
    <r>
      <t>□</t>
    </r>
    <r>
      <rPr>
        <sz val="12"/>
        <color indexed="8"/>
        <rFont val="ＭＳ Ｐ明朝"/>
        <family val="1"/>
        <charset val="128"/>
      </rPr>
      <t xml:space="preserve">
（200万円未満は不用）</t>
    </r>
    <rPh sb="6" eb="8">
      <t>マンエン</t>
    </rPh>
    <rPh sb="8" eb="10">
      <t>ミマン</t>
    </rPh>
    <rPh sb="11" eb="13">
      <t>フヨウ</t>
    </rPh>
    <phoneticPr fontId="45"/>
  </si>
  <si>
    <t>　施工業者との協議により準備・整理した書類
　80％出来形図</t>
    <rPh sb="1" eb="3">
      <t>セコウ</t>
    </rPh>
    <rPh sb="3" eb="5">
      <t>ギョウシャ</t>
    </rPh>
    <rPh sb="7" eb="9">
      <t>キョウギ</t>
    </rPh>
    <rPh sb="12" eb="14">
      <t>ジュンビ</t>
    </rPh>
    <rPh sb="15" eb="17">
      <t>セイリ</t>
    </rPh>
    <rPh sb="19" eb="21">
      <t>ショルイ</t>
    </rPh>
    <rPh sb="26" eb="29">
      <t>デキガタ</t>
    </rPh>
    <rPh sb="29" eb="30">
      <t>ズ</t>
    </rPh>
    <phoneticPr fontId="45"/>
  </si>
  <si>
    <t>変更工事
請負契約書
（変更があった場合）</t>
    <rPh sb="0" eb="2">
      <t>ヘンコウ</t>
    </rPh>
    <rPh sb="2" eb="4">
      <t>コウジ</t>
    </rPh>
    <rPh sb="5" eb="7">
      <t>ウケオイ</t>
    </rPh>
    <rPh sb="7" eb="9">
      <t>ケイヤク</t>
    </rPh>
    <rPh sb="9" eb="10">
      <t>ショ</t>
    </rPh>
    <rPh sb="12" eb="14">
      <t>ヘンコウ</t>
    </rPh>
    <rPh sb="18" eb="20">
      <t>バアイ</t>
    </rPh>
    <phoneticPr fontId="45"/>
  </si>
  <si>
    <t>様式ー3</t>
    <rPh sb="1" eb="2">
      <t>シキ</t>
    </rPh>
    <phoneticPr fontId="60"/>
  </si>
  <si>
    <t>様式－4</t>
    <rPh sb="0" eb="3">
      <t>ヨウシキー</t>
    </rPh>
    <phoneticPr fontId="60"/>
  </si>
  <si>
    <t>様式ー5</t>
    <rPh sb="0" eb="1">
      <t>サマ</t>
    </rPh>
    <rPh sb="1" eb="2">
      <t>シキ</t>
    </rPh>
    <phoneticPr fontId="60"/>
  </si>
  <si>
    <t>様式－10</t>
    <rPh sb="0" eb="3">
      <t>ヨウシキー</t>
    </rPh>
    <phoneticPr fontId="60"/>
  </si>
  <si>
    <t>様式－11-1</t>
    <rPh sb="0" eb="3">
      <t>ヨウシキー</t>
    </rPh>
    <phoneticPr fontId="60"/>
  </si>
  <si>
    <t>様式－11-2</t>
    <rPh sb="0" eb="3">
      <t>ヨウシキー</t>
    </rPh>
    <phoneticPr fontId="60"/>
  </si>
  <si>
    <t>様式ー12</t>
    <phoneticPr fontId="60"/>
  </si>
  <si>
    <t>様式－15</t>
    <rPh sb="0" eb="3">
      <t>ヨウシキー</t>
    </rPh>
    <phoneticPr fontId="60"/>
  </si>
  <si>
    <t>⑦</t>
    <phoneticPr fontId="60"/>
  </si>
  <si>
    <r>
      <t>④既に入力されている事項についても必ず確認の上御使用ください。なお、</t>
    </r>
    <r>
      <rPr>
        <b/>
        <u/>
        <sz val="11"/>
        <rFont val="ＭＳ Ｐゴシック"/>
        <family val="3"/>
        <charset val="128"/>
      </rPr>
      <t>誤植や不具合等ありましたら事務局にお知らせください。</t>
    </r>
    <rPh sb="47" eb="49">
      <t>ジム</t>
    </rPh>
    <rPh sb="49" eb="50">
      <t>キョク</t>
    </rPh>
    <phoneticPr fontId="60"/>
  </si>
  <si>
    <t>③</t>
    <phoneticPr fontId="45"/>
  </si>
  <si>
    <t>この書式は事務局で作成
上田市の審査を受けるときに使用する（業者への見積依頼書（案）と仕様書を添付する）</t>
    <rPh sb="2" eb="4">
      <t>ショシキ</t>
    </rPh>
    <rPh sb="5" eb="8">
      <t>ジムキョク</t>
    </rPh>
    <rPh sb="9" eb="11">
      <t>サクセイ</t>
    </rPh>
    <rPh sb="12" eb="15">
      <t>ウエダシ</t>
    </rPh>
    <rPh sb="16" eb="18">
      <t>シンサ</t>
    </rPh>
    <rPh sb="19" eb="20">
      <t>ウ</t>
    </rPh>
    <rPh sb="25" eb="27">
      <t>シヨウ</t>
    </rPh>
    <rPh sb="36" eb="38">
      <t>イライ</t>
    </rPh>
    <rPh sb="40" eb="41">
      <t>アン</t>
    </rPh>
    <rPh sb="43" eb="46">
      <t>シヨウショ</t>
    </rPh>
    <phoneticPr fontId="45"/>
  </si>
  <si>
    <t>④</t>
    <phoneticPr fontId="60"/>
  </si>
  <si>
    <t>様式－４</t>
    <phoneticPr fontId="60"/>
  </si>
  <si>
    <t>様式－５</t>
    <phoneticPr fontId="45"/>
  </si>
  <si>
    <t>⑥</t>
    <phoneticPr fontId="45"/>
  </si>
  <si>
    <t>様式－６</t>
    <rPh sb="0" eb="2">
      <t>ヨウシキ</t>
    </rPh>
    <phoneticPr fontId="45"/>
  </si>
  <si>
    <t>様式－７</t>
    <rPh sb="0" eb="2">
      <t>ヨウシキ</t>
    </rPh>
    <phoneticPr fontId="60"/>
  </si>
  <si>
    <t>様式－８</t>
    <phoneticPr fontId="60"/>
  </si>
  <si>
    <t>⑨　契約前に上田市の審査を受けるときに使用する（最低業者の見積書と前回審査資料と見積経過書を添付する）</t>
    <rPh sb="2" eb="4">
      <t>ケイヤク</t>
    </rPh>
    <rPh sb="4" eb="5">
      <t>マエ</t>
    </rPh>
    <rPh sb="6" eb="9">
      <t>ウエダシ</t>
    </rPh>
    <rPh sb="10" eb="12">
      <t>シンサ</t>
    </rPh>
    <rPh sb="13" eb="14">
      <t>ウ</t>
    </rPh>
    <rPh sb="19" eb="21">
      <t>シヨウ</t>
    </rPh>
    <rPh sb="24" eb="26">
      <t>サイテイ</t>
    </rPh>
    <rPh sb="33" eb="35">
      <t>ゼンカイ</t>
    </rPh>
    <rPh sb="35" eb="37">
      <t>シンサ</t>
    </rPh>
    <rPh sb="37" eb="39">
      <t>シリョウ</t>
    </rPh>
    <rPh sb="40" eb="42">
      <t>ミツモリ</t>
    </rPh>
    <rPh sb="42" eb="44">
      <t>ケイカ</t>
    </rPh>
    <rPh sb="44" eb="45">
      <t>ショ</t>
    </rPh>
    <phoneticPr fontId="45"/>
  </si>
  <si>
    <t>様式－１０</t>
    <phoneticPr fontId="60"/>
  </si>
  <si>
    <t>様式－11-2</t>
    <phoneticPr fontId="60"/>
  </si>
  <si>
    <t>様式-11-1
上田市の建設工事請負契約書（表紙）に
準じた様式です。</t>
    <rPh sb="0" eb="2">
      <t>ヨウシキ</t>
    </rPh>
    <rPh sb="12" eb="14">
      <t>ケンセツ</t>
    </rPh>
    <rPh sb="14" eb="16">
      <t>コウジ</t>
    </rPh>
    <rPh sb="16" eb="18">
      <t>ウケオイ</t>
    </rPh>
    <rPh sb="18" eb="21">
      <t>ケイヤクショ</t>
    </rPh>
    <rPh sb="22" eb="24">
      <t>ヒョウシ</t>
    </rPh>
    <rPh sb="27" eb="28">
      <t>ジュン</t>
    </rPh>
    <rPh sb="30" eb="32">
      <t>ヨウシキ</t>
    </rPh>
    <phoneticPr fontId="45"/>
  </si>
  <si>
    <t>⑫</t>
    <phoneticPr fontId="60"/>
  </si>
  <si>
    <t>様式－１２</t>
    <phoneticPr fontId="60"/>
  </si>
  <si>
    <t>様式-１３</t>
    <rPh sb="0" eb="2">
      <t>ヨウシキ</t>
    </rPh>
    <phoneticPr fontId="45"/>
  </si>
  <si>
    <t>⑭</t>
    <phoneticPr fontId="45"/>
  </si>
  <si>
    <t>様式-１４</t>
    <rPh sb="0" eb="2">
      <t>ヨウシキ</t>
    </rPh>
    <phoneticPr fontId="45"/>
  </si>
  <si>
    <t>様式-15</t>
    <rPh sb="0" eb="2">
      <t>ヨウシキ</t>
    </rPh>
    <phoneticPr fontId="60"/>
  </si>
  <si>
    <t>様式－16</t>
    <phoneticPr fontId="60"/>
  </si>
  <si>
    <t>様式－１７-2</t>
    <phoneticPr fontId="60"/>
  </si>
  <si>
    <t>様式－１7-1</t>
    <phoneticPr fontId="60"/>
  </si>
  <si>
    <t>様式－17-1</t>
    <rPh sb="0" eb="2">
      <t>ヨウシキ</t>
    </rPh>
    <phoneticPr fontId="60"/>
  </si>
  <si>
    <t>様式－17-2</t>
    <rPh sb="0" eb="3">
      <t>ヨウシキー</t>
    </rPh>
    <phoneticPr fontId="60"/>
  </si>
  <si>
    <t>請書（契約金額が130万円以下の場合）</t>
    <rPh sb="13" eb="15">
      <t>イカ</t>
    </rPh>
    <phoneticPr fontId="60"/>
  </si>
  <si>
    <t>契約金額が130万円以下の場合に使用。なお、130万円を超える場合は上田市の契約書を使用。</t>
    <rPh sb="8" eb="12">
      <t>マンエンイカ</t>
    </rPh>
    <rPh sb="28" eb="29">
      <t>コ</t>
    </rPh>
    <phoneticPr fontId="60"/>
  </si>
  <si>
    <t>工事施行伺（提案を含む見積書により発注する場合）</t>
    <rPh sb="3" eb="4">
      <t>コウ</t>
    </rPh>
    <phoneticPr fontId="60"/>
  </si>
  <si>
    <t>提案を含む見積書により発注する場合の施行伺</t>
    <rPh sb="18" eb="20">
      <t>セコウ</t>
    </rPh>
    <phoneticPr fontId="60"/>
  </si>
  <si>
    <t>見積書の状況を整理する書式</t>
    <rPh sb="2" eb="3">
      <t>ショ</t>
    </rPh>
    <phoneticPr fontId="60"/>
  </si>
  <si>
    <t>検査員</t>
    <rPh sb="0" eb="3">
      <t>ケンサイン</t>
    </rPh>
    <phoneticPr fontId="60"/>
  </si>
  <si>
    <t>指名者</t>
    <rPh sb="0" eb="2">
      <t>シメイ</t>
    </rPh>
    <rPh sb="2" eb="3">
      <t>シャ</t>
    </rPh>
    <phoneticPr fontId="60"/>
  </si>
  <si>
    <t>組織による200万未満の提案型簡易見積工事事務手順</t>
    <rPh sb="0" eb="2">
      <t>ソシキ</t>
    </rPh>
    <rPh sb="8" eb="9">
      <t>マン</t>
    </rPh>
    <rPh sb="9" eb="11">
      <t>ミマン</t>
    </rPh>
    <rPh sb="12" eb="15">
      <t>テイアンガタ</t>
    </rPh>
    <rPh sb="15" eb="17">
      <t>カンイ</t>
    </rPh>
    <rPh sb="17" eb="19">
      <t>ミツモリ</t>
    </rPh>
    <rPh sb="19" eb="21">
      <t>コウジ</t>
    </rPh>
    <rPh sb="21" eb="23">
      <t>ジム</t>
    </rPh>
    <rPh sb="23" eb="25">
      <t>テジュン</t>
    </rPh>
    <phoneticPr fontId="139"/>
  </si>
  <si>
    <t>　　※組織の機能診断・点検により実施箇所が確定し、事務局、上田市の現地調査が済んでることが前提</t>
    <rPh sb="3" eb="5">
      <t>ソシキ</t>
    </rPh>
    <rPh sb="6" eb="8">
      <t>キノウ</t>
    </rPh>
    <rPh sb="8" eb="10">
      <t>シンダン</t>
    </rPh>
    <rPh sb="11" eb="13">
      <t>テンケン</t>
    </rPh>
    <rPh sb="16" eb="18">
      <t>ジッシ</t>
    </rPh>
    <rPh sb="18" eb="20">
      <t>カショ</t>
    </rPh>
    <rPh sb="21" eb="23">
      <t>カクテイ</t>
    </rPh>
    <rPh sb="25" eb="28">
      <t>ジムキョク</t>
    </rPh>
    <rPh sb="29" eb="32">
      <t>ウエダシ</t>
    </rPh>
    <rPh sb="33" eb="35">
      <t>ゲンチ</t>
    </rPh>
    <rPh sb="35" eb="37">
      <t>チョウサ</t>
    </rPh>
    <rPh sb="38" eb="39">
      <t>ス</t>
    </rPh>
    <rPh sb="45" eb="47">
      <t>ゼンテイ</t>
    </rPh>
    <phoneticPr fontId="139"/>
  </si>
  <si>
    <t>組織</t>
    <rPh sb="0" eb="2">
      <t>ソシキ</t>
    </rPh>
    <phoneticPr fontId="139"/>
  </si>
  <si>
    <t>ネットワーク
（事務局）</t>
    <rPh sb="8" eb="11">
      <t>ジムキョク</t>
    </rPh>
    <phoneticPr fontId="139"/>
  </si>
  <si>
    <t>上田市</t>
    <rPh sb="0" eb="3">
      <t>ウエダシ</t>
    </rPh>
    <phoneticPr fontId="139"/>
  </si>
  <si>
    <t>上田水土里会</t>
    <rPh sb="0" eb="2">
      <t>ウエダ</t>
    </rPh>
    <rPh sb="2" eb="5">
      <t>ミドリ</t>
    </rPh>
    <rPh sb="5" eb="6">
      <t>カイ</t>
    </rPh>
    <phoneticPr fontId="139"/>
  </si>
  <si>
    <t>代行申込書
作成・提出</t>
    <rPh sb="0" eb="2">
      <t>ダイコウ</t>
    </rPh>
    <rPh sb="2" eb="5">
      <t>モウシコミショ</t>
    </rPh>
    <rPh sb="6" eb="8">
      <t>サクセイ</t>
    </rPh>
    <rPh sb="9" eb="11">
      <t>テイシュツ</t>
    </rPh>
    <phoneticPr fontId="139"/>
  </si>
  <si>
    <t>申込の受理
取りまとめ</t>
    <rPh sb="0" eb="2">
      <t>モウシコミ</t>
    </rPh>
    <rPh sb="3" eb="5">
      <t>ジュリ</t>
    </rPh>
    <rPh sb="6" eb="7">
      <t>ト</t>
    </rPh>
    <phoneticPr fontId="139"/>
  </si>
  <si>
    <t>代行業務委託
発注</t>
    <rPh sb="0" eb="2">
      <t>ダイコウ</t>
    </rPh>
    <rPh sb="2" eb="4">
      <t>ギョウム</t>
    </rPh>
    <rPh sb="4" eb="6">
      <t>イタク</t>
    </rPh>
    <rPh sb="7" eb="9">
      <t>ハッチュウ</t>
    </rPh>
    <phoneticPr fontId="139"/>
  </si>
  <si>
    <t>業委託請書
作成発行</t>
    <rPh sb="0" eb="1">
      <t>ギョウ</t>
    </rPh>
    <rPh sb="1" eb="3">
      <t>イタク</t>
    </rPh>
    <rPh sb="3" eb="5">
      <t>ウケショ</t>
    </rPh>
    <rPh sb="6" eb="8">
      <t>サクセイ</t>
    </rPh>
    <rPh sb="8" eb="10">
      <t>ハッコウ</t>
    </rPh>
    <phoneticPr fontId="139"/>
  </si>
  <si>
    <t>業務委託請書
受領</t>
    <rPh sb="0" eb="2">
      <t>ギョウム</t>
    </rPh>
    <rPh sb="2" eb="4">
      <t>イタク</t>
    </rPh>
    <rPh sb="4" eb="6">
      <t>ウケショ</t>
    </rPh>
    <rPh sb="7" eb="9">
      <t>ジュリョウ</t>
    </rPh>
    <phoneticPr fontId="139"/>
  </si>
  <si>
    <t>委託受理確認</t>
    <rPh sb="0" eb="2">
      <t>イタク</t>
    </rPh>
    <rPh sb="2" eb="4">
      <t>ジュリ</t>
    </rPh>
    <rPh sb="4" eb="6">
      <t>カクニン</t>
    </rPh>
    <phoneticPr fontId="139"/>
  </si>
  <si>
    <t>委託受理書
作成発行</t>
    <rPh sb="0" eb="2">
      <t>イタク</t>
    </rPh>
    <rPh sb="2" eb="4">
      <t>ジュリ</t>
    </rPh>
    <rPh sb="4" eb="5">
      <t>ショ</t>
    </rPh>
    <rPh sb="6" eb="8">
      <t>サクセイ</t>
    </rPh>
    <rPh sb="8" eb="10">
      <t>ハッコウ</t>
    </rPh>
    <phoneticPr fontId="139"/>
  </si>
  <si>
    <t>工事届
見積依頼書(案)
仕様書
作成提出</t>
    <rPh sb="0" eb="2">
      <t>コウジ</t>
    </rPh>
    <rPh sb="2" eb="3">
      <t>トドケ</t>
    </rPh>
    <rPh sb="4" eb="6">
      <t>ミツモリ</t>
    </rPh>
    <rPh sb="6" eb="9">
      <t>イライショ</t>
    </rPh>
    <rPh sb="10" eb="11">
      <t>アン</t>
    </rPh>
    <rPh sb="13" eb="16">
      <t>シヨウショ</t>
    </rPh>
    <rPh sb="17" eb="19">
      <t>サクセイ</t>
    </rPh>
    <rPh sb="19" eb="21">
      <t>テイシュツ</t>
    </rPh>
    <phoneticPr fontId="139"/>
  </si>
  <si>
    <t>工事届確認
審査表作成</t>
    <rPh sb="0" eb="2">
      <t>コウジ</t>
    </rPh>
    <rPh sb="2" eb="3">
      <t>トドケ</t>
    </rPh>
    <rPh sb="3" eb="5">
      <t>カクニン</t>
    </rPh>
    <rPh sb="6" eb="8">
      <t>シンサ</t>
    </rPh>
    <rPh sb="8" eb="9">
      <t>ヒョウ</t>
    </rPh>
    <rPh sb="9" eb="11">
      <t>サクセイ</t>
    </rPh>
    <phoneticPr fontId="139"/>
  </si>
  <si>
    <t>第1回審査</t>
    <rPh sb="0" eb="1">
      <t>ダイ</t>
    </rPh>
    <rPh sb="2" eb="3">
      <t>カイ</t>
    </rPh>
    <rPh sb="3" eb="5">
      <t>シンサ</t>
    </rPh>
    <phoneticPr fontId="139"/>
  </si>
  <si>
    <t>第1回審査表受領
見積依頼書
仕様書送付</t>
    <rPh sb="0" eb="1">
      <t>ダイ</t>
    </rPh>
    <rPh sb="2" eb="3">
      <t>カイ</t>
    </rPh>
    <rPh sb="3" eb="5">
      <t>シンサ</t>
    </rPh>
    <rPh sb="5" eb="6">
      <t>ヒョウ</t>
    </rPh>
    <rPh sb="6" eb="8">
      <t>ジュリョウ</t>
    </rPh>
    <rPh sb="9" eb="11">
      <t>ミツモリ</t>
    </rPh>
    <rPh sb="11" eb="14">
      <t>イライショ</t>
    </rPh>
    <rPh sb="15" eb="18">
      <t>シヨウショ</t>
    </rPh>
    <rPh sb="18" eb="20">
      <t>ソウフ</t>
    </rPh>
    <phoneticPr fontId="139"/>
  </si>
  <si>
    <t>第1回審査表
受領送付</t>
    <rPh sb="0" eb="1">
      <t>ダイ</t>
    </rPh>
    <rPh sb="2" eb="3">
      <t>カイ</t>
    </rPh>
    <rPh sb="3" eb="5">
      <t>シンサ</t>
    </rPh>
    <rPh sb="5" eb="6">
      <t>ヒョウ</t>
    </rPh>
    <rPh sb="7" eb="9">
      <t>ジュリョウ</t>
    </rPh>
    <rPh sb="9" eb="11">
      <t>ソウフ</t>
    </rPh>
    <phoneticPr fontId="139"/>
  </si>
  <si>
    <t>見積書
受領提出</t>
    <rPh sb="0" eb="3">
      <t>ミツモリショ</t>
    </rPh>
    <rPh sb="4" eb="6">
      <t>ジュリョウ</t>
    </rPh>
    <rPh sb="6" eb="8">
      <t>テイシュツ</t>
    </rPh>
    <phoneticPr fontId="139"/>
  </si>
  <si>
    <t>見積書受領
第2回審査表作成</t>
    <rPh sb="0" eb="3">
      <t>ミツモリショ</t>
    </rPh>
    <rPh sb="3" eb="5">
      <t>ジュリョウ</t>
    </rPh>
    <rPh sb="6" eb="7">
      <t>ダイ</t>
    </rPh>
    <rPh sb="8" eb="9">
      <t>カイ</t>
    </rPh>
    <rPh sb="9" eb="11">
      <t>シンサ</t>
    </rPh>
    <rPh sb="11" eb="12">
      <t>ヒョウ</t>
    </rPh>
    <rPh sb="12" eb="14">
      <t>サクセイ</t>
    </rPh>
    <phoneticPr fontId="139"/>
  </si>
  <si>
    <t>第2回審査</t>
    <rPh sb="0" eb="1">
      <t>ダイ</t>
    </rPh>
    <rPh sb="2" eb="3">
      <t>カイ</t>
    </rPh>
    <rPh sb="3" eb="5">
      <t>シンサ</t>
    </rPh>
    <phoneticPr fontId="139"/>
  </si>
  <si>
    <t>第2回審査表受領
契約書作成提出</t>
    <rPh sb="0" eb="1">
      <t>ダイ</t>
    </rPh>
    <rPh sb="2" eb="3">
      <t>カイ</t>
    </rPh>
    <rPh sb="3" eb="8">
      <t>シンサヒョウジュリョウ</t>
    </rPh>
    <rPh sb="9" eb="12">
      <t>ケイヤクショ</t>
    </rPh>
    <rPh sb="12" eb="14">
      <t>サクセイ</t>
    </rPh>
    <rPh sb="14" eb="16">
      <t>テイシュツ</t>
    </rPh>
    <phoneticPr fontId="139"/>
  </si>
  <si>
    <t>第2回審査表
受領送付</t>
    <rPh sb="0" eb="1">
      <t>ダイ</t>
    </rPh>
    <rPh sb="2" eb="3">
      <t>カイ</t>
    </rPh>
    <rPh sb="3" eb="5">
      <t>シンサ</t>
    </rPh>
    <rPh sb="5" eb="6">
      <t>ヒョウ</t>
    </rPh>
    <rPh sb="7" eb="9">
      <t>ジュリョウ</t>
    </rPh>
    <rPh sb="9" eb="11">
      <t>ソウフ</t>
    </rPh>
    <phoneticPr fontId="139"/>
  </si>
  <si>
    <t>工事契約書受領</t>
    <rPh sb="0" eb="2">
      <t>コウジ</t>
    </rPh>
    <rPh sb="2" eb="4">
      <t>ケイヤク</t>
    </rPh>
    <rPh sb="4" eb="5">
      <t>ショ</t>
    </rPh>
    <rPh sb="5" eb="7">
      <t>ジュリョウ</t>
    </rPh>
    <phoneticPr fontId="139"/>
  </si>
  <si>
    <t>契約印押印</t>
    <rPh sb="0" eb="2">
      <t>ケイヤク</t>
    </rPh>
    <rPh sb="2" eb="3">
      <t>イン</t>
    </rPh>
    <rPh sb="3" eb="5">
      <t>オウイン</t>
    </rPh>
    <phoneticPr fontId="139"/>
  </si>
  <si>
    <t>工事契約締結
着手時書類受領</t>
    <rPh sb="0" eb="2">
      <t>コウジ</t>
    </rPh>
    <rPh sb="2" eb="4">
      <t>ケイヤク</t>
    </rPh>
    <rPh sb="4" eb="6">
      <t>テイケツ</t>
    </rPh>
    <rPh sb="7" eb="9">
      <t>チャクシュ</t>
    </rPh>
    <rPh sb="9" eb="10">
      <t>ジ</t>
    </rPh>
    <rPh sb="10" eb="12">
      <t>ショルイ</t>
    </rPh>
    <rPh sb="12" eb="14">
      <t>ジュリョウ</t>
    </rPh>
    <phoneticPr fontId="139"/>
  </si>
  <si>
    <t>工事契約書返却</t>
    <rPh sb="0" eb="2">
      <t>コウジ</t>
    </rPh>
    <rPh sb="2" eb="4">
      <t>ケイヤク</t>
    </rPh>
    <rPh sb="4" eb="5">
      <t>ショ</t>
    </rPh>
    <rPh sb="5" eb="7">
      <t>ヘンキャク</t>
    </rPh>
    <phoneticPr fontId="139"/>
  </si>
  <si>
    <t>　　　</t>
    <phoneticPr fontId="139"/>
  </si>
  <si>
    <t>工事中
現場管理</t>
    <rPh sb="0" eb="3">
      <t>コウジチュウ</t>
    </rPh>
    <rPh sb="4" eb="6">
      <t>ゲンバ</t>
    </rPh>
    <rPh sb="6" eb="8">
      <t>カンリ</t>
    </rPh>
    <phoneticPr fontId="139"/>
  </si>
  <si>
    <t>しゅん工届
竣工書類受領</t>
    <rPh sb="3" eb="4">
      <t>コウ</t>
    </rPh>
    <rPh sb="4" eb="5">
      <t>トドケ</t>
    </rPh>
    <rPh sb="6" eb="8">
      <t>シュンコウ</t>
    </rPh>
    <rPh sb="8" eb="10">
      <t>ショルイ</t>
    </rPh>
    <rPh sb="10" eb="12">
      <t>ジュリョウ</t>
    </rPh>
    <phoneticPr fontId="139"/>
  </si>
  <si>
    <t>竣工検査
検査合格通知</t>
    <rPh sb="0" eb="2">
      <t>シュンコウ</t>
    </rPh>
    <rPh sb="2" eb="4">
      <t>ケンサ</t>
    </rPh>
    <rPh sb="5" eb="7">
      <t>ケンサ</t>
    </rPh>
    <rPh sb="7" eb="9">
      <t>ゴウカク</t>
    </rPh>
    <rPh sb="9" eb="11">
      <t>ツウチ</t>
    </rPh>
    <phoneticPr fontId="139"/>
  </si>
  <si>
    <t>竣工検査立会</t>
    <rPh sb="0" eb="2">
      <t>シュンコウ</t>
    </rPh>
    <rPh sb="2" eb="4">
      <t>ケンサ</t>
    </rPh>
    <rPh sb="4" eb="6">
      <t>タチアイ</t>
    </rPh>
    <phoneticPr fontId="139"/>
  </si>
  <si>
    <t>請求書・日報
作成提出</t>
    <rPh sb="0" eb="3">
      <t>セイキュウショ</t>
    </rPh>
    <rPh sb="4" eb="6">
      <t>ニッポウ</t>
    </rPh>
    <rPh sb="7" eb="9">
      <t>サクセイ</t>
    </rPh>
    <rPh sb="9" eb="11">
      <t>テイシュツ</t>
    </rPh>
    <phoneticPr fontId="139"/>
  </si>
  <si>
    <t>工事精算書作成</t>
    <rPh sb="5" eb="7">
      <t>サクセイ</t>
    </rPh>
    <phoneticPr fontId="139"/>
  </si>
  <si>
    <t>工事費支払
日当等支払</t>
    <rPh sb="0" eb="2">
      <t>コウジ</t>
    </rPh>
    <rPh sb="2" eb="3">
      <t>ヒ</t>
    </rPh>
    <rPh sb="3" eb="5">
      <t>シハラ</t>
    </rPh>
    <rPh sb="6" eb="8">
      <t>ニットウ</t>
    </rPh>
    <rPh sb="8" eb="9">
      <t>トウ</t>
    </rPh>
    <rPh sb="9" eb="11">
      <t>シハライ</t>
    </rPh>
    <phoneticPr fontId="139"/>
  </si>
  <si>
    <t>工事完了
精算額確認</t>
    <rPh sb="0" eb="2">
      <t>コウジ</t>
    </rPh>
    <rPh sb="2" eb="4">
      <t>カンリョウ</t>
    </rPh>
    <rPh sb="5" eb="8">
      <t>セイサンガク</t>
    </rPh>
    <rPh sb="8" eb="10">
      <t>カクニン</t>
    </rPh>
    <phoneticPr fontId="139"/>
  </si>
  <si>
    <t>工事完了報告書
作成発行</t>
    <rPh sb="0" eb="2">
      <t>コウジ</t>
    </rPh>
    <rPh sb="2" eb="4">
      <t>カンリョウ</t>
    </rPh>
    <rPh sb="4" eb="7">
      <t>ホウコクショ</t>
    </rPh>
    <rPh sb="8" eb="10">
      <t>サクセイ</t>
    </rPh>
    <rPh sb="10" eb="12">
      <t>ハッコウ</t>
    </rPh>
    <phoneticPr fontId="139"/>
  </si>
  <si>
    <t>財産管理台帳
作成提出</t>
    <rPh sb="0" eb="4">
      <t>ザイサンカンリ</t>
    </rPh>
    <rPh sb="4" eb="6">
      <t>ダイチョウ</t>
    </rPh>
    <rPh sb="7" eb="9">
      <t>サクセイ</t>
    </rPh>
    <rPh sb="9" eb="11">
      <t>テイシュツ</t>
    </rPh>
    <phoneticPr fontId="139"/>
  </si>
  <si>
    <t>財産管理台帳
取りまとめ</t>
    <rPh sb="0" eb="2">
      <t>ザイサン</t>
    </rPh>
    <rPh sb="2" eb="4">
      <t>カンリ</t>
    </rPh>
    <rPh sb="4" eb="6">
      <t>ダイチョウ</t>
    </rPh>
    <rPh sb="7" eb="8">
      <t>ト</t>
    </rPh>
    <phoneticPr fontId="139"/>
  </si>
  <si>
    <t>財産譲渡先確認</t>
    <rPh sb="0" eb="2">
      <t>ザイサン</t>
    </rPh>
    <rPh sb="2" eb="4">
      <t>ジョウト</t>
    </rPh>
    <rPh sb="4" eb="5">
      <t>サキ</t>
    </rPh>
    <rPh sb="5" eb="7">
      <t>カクニン</t>
    </rPh>
    <phoneticPr fontId="139"/>
  </si>
  <si>
    <t>財産譲渡</t>
    <rPh sb="0" eb="2">
      <t>ザイサン</t>
    </rPh>
    <rPh sb="2" eb="4">
      <t>ジョウト</t>
    </rPh>
    <phoneticPr fontId="139"/>
  </si>
  <si>
    <t>財産譲渡完了書
受領</t>
    <rPh sb="0" eb="2">
      <t>ザイサン</t>
    </rPh>
    <rPh sb="2" eb="4">
      <t>ジョウト</t>
    </rPh>
    <rPh sb="4" eb="6">
      <t>カンリョウ</t>
    </rPh>
    <rPh sb="6" eb="7">
      <t>ショ</t>
    </rPh>
    <rPh sb="8" eb="10">
      <t>ジュリョウ</t>
    </rPh>
    <phoneticPr fontId="139"/>
  </si>
  <si>
    <t>財産譲渡完了書
作成配布</t>
    <rPh sb="0" eb="2">
      <t>ザイサン</t>
    </rPh>
    <rPh sb="2" eb="4">
      <t>ジョウト</t>
    </rPh>
    <rPh sb="4" eb="6">
      <t>カンリョウ</t>
    </rPh>
    <rPh sb="6" eb="7">
      <t>ショ</t>
    </rPh>
    <rPh sb="8" eb="10">
      <t>サクセイ</t>
    </rPh>
    <rPh sb="10" eb="12">
      <t>ハイフ</t>
    </rPh>
    <phoneticPr fontId="139"/>
  </si>
  <si>
    <t>外部発注による工事関係提出書類一覧表（提案型簡易工事見積の場合）</t>
    <rPh sb="0" eb="2">
      <t>ガイブ</t>
    </rPh>
    <rPh sb="2" eb="4">
      <t>ハッチュウ</t>
    </rPh>
    <rPh sb="7" eb="9">
      <t>コウジ</t>
    </rPh>
    <rPh sb="9" eb="11">
      <t>カンケイ</t>
    </rPh>
    <rPh sb="11" eb="13">
      <t>テイシュツ</t>
    </rPh>
    <rPh sb="13" eb="15">
      <t>ショルイ</t>
    </rPh>
    <rPh sb="15" eb="17">
      <t>イチラン</t>
    </rPh>
    <rPh sb="17" eb="18">
      <t>ヒョウ</t>
    </rPh>
    <rPh sb="19" eb="22">
      <t>テイアンガタ</t>
    </rPh>
    <rPh sb="22" eb="24">
      <t>カンイ</t>
    </rPh>
    <rPh sb="24" eb="26">
      <t>コウジ</t>
    </rPh>
    <rPh sb="26" eb="28">
      <t>ミツモリ</t>
    </rPh>
    <rPh sb="29" eb="31">
      <t>バアイ</t>
    </rPh>
    <phoneticPr fontId="139"/>
  </si>
  <si>
    <t>提出時期</t>
    <rPh sb="0" eb="2">
      <t>テイシュツ</t>
    </rPh>
    <rPh sb="2" eb="4">
      <t>ジキ</t>
    </rPh>
    <phoneticPr fontId="139"/>
  </si>
  <si>
    <t>書類名</t>
    <rPh sb="0" eb="2">
      <t>ショルイ</t>
    </rPh>
    <rPh sb="2" eb="3">
      <t>メイ</t>
    </rPh>
    <phoneticPr fontId="139"/>
  </si>
  <si>
    <t>書類作成時の留意事項</t>
    <rPh sb="0" eb="2">
      <t>ショルイ</t>
    </rPh>
    <rPh sb="2" eb="4">
      <t>サクセイ</t>
    </rPh>
    <rPh sb="4" eb="5">
      <t>ジ</t>
    </rPh>
    <rPh sb="6" eb="8">
      <t>リュウイ</t>
    </rPh>
    <rPh sb="8" eb="10">
      <t>ジコウ</t>
    </rPh>
    <phoneticPr fontId="139"/>
  </si>
  <si>
    <t>備考</t>
    <rPh sb="0" eb="2">
      <t>ビコウ</t>
    </rPh>
    <phoneticPr fontId="139"/>
  </si>
  <si>
    <t>①</t>
    <phoneticPr fontId="139"/>
  </si>
  <si>
    <t>工　事　開　始　時
（第1回審査時）</t>
    <rPh sb="0" eb="1">
      <t>コウ</t>
    </rPh>
    <rPh sb="2" eb="3">
      <t>コト</t>
    </rPh>
    <rPh sb="4" eb="5">
      <t>カイ</t>
    </rPh>
    <rPh sb="6" eb="7">
      <t>ハジメ</t>
    </rPh>
    <rPh sb="8" eb="9">
      <t>ジ</t>
    </rPh>
    <rPh sb="11" eb="12">
      <t>ダイ</t>
    </rPh>
    <rPh sb="13" eb="14">
      <t>カイ</t>
    </rPh>
    <rPh sb="14" eb="16">
      <t>シンサ</t>
    </rPh>
    <rPh sb="16" eb="17">
      <t>ジ</t>
    </rPh>
    <phoneticPr fontId="139"/>
  </si>
  <si>
    <t>工事届書</t>
    <rPh sb="0" eb="2">
      <t>コウジ</t>
    </rPh>
    <rPh sb="2" eb="3">
      <t>トドケ</t>
    </rPh>
    <rPh sb="3" eb="4">
      <t>ショ</t>
    </rPh>
    <phoneticPr fontId="139"/>
  </si>
  <si>
    <t>現状の状況、施工内容、見積依頼業者名を記入</t>
    <rPh sb="0" eb="2">
      <t>ゲンジョウ</t>
    </rPh>
    <rPh sb="3" eb="5">
      <t>ジョウキョウ</t>
    </rPh>
    <rPh sb="6" eb="8">
      <t>セコウ</t>
    </rPh>
    <rPh sb="8" eb="10">
      <t>ナイヨウ</t>
    </rPh>
    <rPh sb="11" eb="13">
      <t>ミツモリ</t>
    </rPh>
    <rPh sb="13" eb="15">
      <t>イライ</t>
    </rPh>
    <rPh sb="15" eb="17">
      <t>ギョウシャ</t>
    </rPh>
    <rPh sb="17" eb="18">
      <t>メイ</t>
    </rPh>
    <rPh sb="19" eb="21">
      <t>キニュウ</t>
    </rPh>
    <phoneticPr fontId="139"/>
  </si>
  <si>
    <t>台帳様式-0</t>
    <rPh sb="0" eb="2">
      <t>ダイチョウ</t>
    </rPh>
    <rPh sb="2" eb="4">
      <t>ヨウシキ</t>
    </rPh>
    <phoneticPr fontId="139"/>
  </si>
  <si>
    <t>位置図</t>
    <rPh sb="0" eb="3">
      <t>イチズ</t>
    </rPh>
    <phoneticPr fontId="139"/>
  </si>
  <si>
    <t>施工位置がわかること</t>
    <rPh sb="0" eb="2">
      <t>セコウ</t>
    </rPh>
    <rPh sb="2" eb="4">
      <t>イチ</t>
    </rPh>
    <phoneticPr fontId="139"/>
  </si>
  <si>
    <t>現地写真</t>
    <rPh sb="0" eb="2">
      <t>ゲンチ</t>
    </rPh>
    <rPh sb="2" eb="4">
      <t>シャシン</t>
    </rPh>
    <phoneticPr fontId="139"/>
  </si>
  <si>
    <t>現状の状態がわかるように撮影</t>
    <rPh sb="0" eb="2">
      <t>ゲンジョウ</t>
    </rPh>
    <rPh sb="3" eb="5">
      <t>ジョウタイ</t>
    </rPh>
    <rPh sb="12" eb="14">
      <t>サツエイ</t>
    </rPh>
    <phoneticPr fontId="139"/>
  </si>
  <si>
    <t>※予算書又は見積書</t>
    <rPh sb="1" eb="4">
      <t>ヨサンショ</t>
    </rPh>
    <rPh sb="4" eb="5">
      <t>マタ</t>
    </rPh>
    <rPh sb="6" eb="9">
      <t>ミツモリショ</t>
    </rPh>
    <phoneticPr fontId="139"/>
  </si>
  <si>
    <t>有れば添付する</t>
    <rPh sb="0" eb="1">
      <t>ア</t>
    </rPh>
    <rPh sb="3" eb="5">
      <t>テンプ</t>
    </rPh>
    <phoneticPr fontId="139"/>
  </si>
  <si>
    <t>見積依頼書（案）</t>
    <rPh sb="0" eb="2">
      <t>ミツモリ</t>
    </rPh>
    <rPh sb="2" eb="5">
      <t>イライショ</t>
    </rPh>
    <rPh sb="6" eb="7">
      <t>アン</t>
    </rPh>
    <phoneticPr fontId="139"/>
  </si>
  <si>
    <t>工事概要、組織担当者、現場説明日時・場所、見積提出期限及び提出場所を記入</t>
    <rPh sb="0" eb="2">
      <t>コウジ</t>
    </rPh>
    <rPh sb="2" eb="4">
      <t>ガイヨウ</t>
    </rPh>
    <rPh sb="5" eb="7">
      <t>ソシキ</t>
    </rPh>
    <rPh sb="7" eb="10">
      <t>タントウシャ</t>
    </rPh>
    <rPh sb="11" eb="13">
      <t>ゲンバ</t>
    </rPh>
    <rPh sb="13" eb="15">
      <t>セツメイ</t>
    </rPh>
    <rPh sb="15" eb="17">
      <t>ニチジ</t>
    </rPh>
    <rPh sb="18" eb="20">
      <t>バショ</t>
    </rPh>
    <rPh sb="21" eb="23">
      <t>ミツモリ</t>
    </rPh>
    <rPh sb="23" eb="25">
      <t>テイシュツ</t>
    </rPh>
    <rPh sb="25" eb="27">
      <t>キゲン</t>
    </rPh>
    <rPh sb="27" eb="28">
      <t>オヨ</t>
    </rPh>
    <rPh sb="29" eb="31">
      <t>テイシュツ</t>
    </rPh>
    <rPh sb="31" eb="33">
      <t>バショ</t>
    </rPh>
    <rPh sb="34" eb="36">
      <t>キニュウ</t>
    </rPh>
    <phoneticPr fontId="139"/>
  </si>
  <si>
    <t>台帳様式-1</t>
    <rPh sb="0" eb="2">
      <t>ダイチョウ</t>
    </rPh>
    <rPh sb="2" eb="4">
      <t>ヨウシキ</t>
    </rPh>
    <phoneticPr fontId="139"/>
  </si>
  <si>
    <t>工事仕様書</t>
    <rPh sb="0" eb="2">
      <t>コウジ</t>
    </rPh>
    <rPh sb="2" eb="5">
      <t>シヨウショ</t>
    </rPh>
    <phoneticPr fontId="139"/>
  </si>
  <si>
    <t>工事箇所の現状、施工に関する条件、規格や数量を記入</t>
    <rPh sb="0" eb="2">
      <t>コウジ</t>
    </rPh>
    <rPh sb="2" eb="4">
      <t>カショ</t>
    </rPh>
    <rPh sb="5" eb="7">
      <t>ゲンジョウ</t>
    </rPh>
    <rPh sb="8" eb="10">
      <t>セコウ</t>
    </rPh>
    <rPh sb="11" eb="12">
      <t>カン</t>
    </rPh>
    <rPh sb="14" eb="16">
      <t>ジョウケン</t>
    </rPh>
    <rPh sb="17" eb="19">
      <t>キカク</t>
    </rPh>
    <rPh sb="20" eb="22">
      <t>スウリョウ</t>
    </rPh>
    <rPh sb="23" eb="25">
      <t>キニュウ</t>
    </rPh>
    <phoneticPr fontId="139"/>
  </si>
  <si>
    <t>台帳様式-2</t>
    <rPh sb="0" eb="2">
      <t>ダイチョウ</t>
    </rPh>
    <rPh sb="2" eb="4">
      <t>ヨウシキ</t>
    </rPh>
    <phoneticPr fontId="139"/>
  </si>
  <si>
    <t>②</t>
    <phoneticPr fontId="139"/>
  </si>
  <si>
    <t>見　積　受　領　時
（第2回審査時）</t>
    <rPh sb="0" eb="1">
      <t>ミ</t>
    </rPh>
    <rPh sb="2" eb="3">
      <t>ツミ</t>
    </rPh>
    <rPh sb="4" eb="5">
      <t>ウケ</t>
    </rPh>
    <rPh sb="6" eb="7">
      <t>リョウ</t>
    </rPh>
    <rPh sb="8" eb="9">
      <t>ジ</t>
    </rPh>
    <rPh sb="11" eb="12">
      <t>ダイ</t>
    </rPh>
    <rPh sb="13" eb="16">
      <t>カイシンサ</t>
    </rPh>
    <rPh sb="16" eb="17">
      <t>ジ</t>
    </rPh>
    <phoneticPr fontId="139"/>
  </si>
  <si>
    <t>工事施行伺兼見積依頼通知について</t>
    <rPh sb="0" eb="2">
      <t>コウジ</t>
    </rPh>
    <rPh sb="2" eb="5">
      <t>セコウウカガイ</t>
    </rPh>
    <rPh sb="5" eb="6">
      <t>ケン</t>
    </rPh>
    <rPh sb="6" eb="8">
      <t>ミツモリ</t>
    </rPh>
    <rPh sb="8" eb="10">
      <t>イライ</t>
    </rPh>
    <rPh sb="10" eb="12">
      <t>ツウチ</t>
    </rPh>
    <phoneticPr fontId="139"/>
  </si>
  <si>
    <t>起案日、決済日を記入　組織の合意形成を確認</t>
    <rPh sb="0" eb="2">
      <t>キアン</t>
    </rPh>
    <rPh sb="2" eb="3">
      <t>ビ</t>
    </rPh>
    <rPh sb="4" eb="7">
      <t>ケッサイビ</t>
    </rPh>
    <rPh sb="8" eb="10">
      <t>キニュウ</t>
    </rPh>
    <rPh sb="11" eb="13">
      <t>ソシキ</t>
    </rPh>
    <rPh sb="14" eb="16">
      <t>ゴウイ</t>
    </rPh>
    <rPh sb="16" eb="18">
      <t>ケイセイ</t>
    </rPh>
    <rPh sb="19" eb="21">
      <t>カクニン</t>
    </rPh>
    <phoneticPr fontId="139"/>
  </si>
  <si>
    <t>台帳様式-4</t>
    <rPh sb="0" eb="4">
      <t>ダイチョウヨウシキ</t>
    </rPh>
    <phoneticPr fontId="139"/>
  </si>
  <si>
    <t>※現場説明会出席者名簿</t>
    <rPh sb="1" eb="3">
      <t>ゲンバ</t>
    </rPh>
    <rPh sb="3" eb="6">
      <t>セツメイカイ</t>
    </rPh>
    <rPh sb="6" eb="9">
      <t>シュッセキシャ</t>
    </rPh>
    <rPh sb="9" eb="11">
      <t>メイボ</t>
    </rPh>
    <phoneticPr fontId="139"/>
  </si>
  <si>
    <t>現場説明会を開催した場合</t>
    <rPh sb="0" eb="2">
      <t>ゲンバ</t>
    </rPh>
    <rPh sb="2" eb="5">
      <t>セツメイカイ</t>
    </rPh>
    <rPh sb="6" eb="8">
      <t>カイサイ</t>
    </rPh>
    <rPh sb="10" eb="12">
      <t>バアイ</t>
    </rPh>
    <phoneticPr fontId="139"/>
  </si>
  <si>
    <t>台帳様式-6</t>
    <rPh sb="0" eb="4">
      <t>ダイチョウヨウシキ</t>
    </rPh>
    <phoneticPr fontId="139"/>
  </si>
  <si>
    <t>業者見積書</t>
    <rPh sb="0" eb="2">
      <t>ギョウシャ</t>
    </rPh>
    <rPh sb="2" eb="5">
      <t>ミツモリショ</t>
    </rPh>
    <phoneticPr fontId="139"/>
  </si>
  <si>
    <t>内訳を必ずつける</t>
    <rPh sb="0" eb="2">
      <t>ウチワケ</t>
    </rPh>
    <rPh sb="3" eb="4">
      <t>カナラ</t>
    </rPh>
    <phoneticPr fontId="139"/>
  </si>
  <si>
    <t>※台帳様式-7</t>
    <rPh sb="1" eb="5">
      <t>ダイチョウヨウシキ</t>
    </rPh>
    <phoneticPr fontId="139"/>
  </si>
  <si>
    <t>見積書経過書</t>
    <rPh sb="0" eb="3">
      <t>ミツモリショ</t>
    </rPh>
    <rPh sb="3" eb="5">
      <t>ケイカ</t>
    </rPh>
    <rPh sb="5" eb="6">
      <t>ショ</t>
    </rPh>
    <phoneticPr fontId="139"/>
  </si>
  <si>
    <t>見積書の税抜き金額を記入</t>
    <rPh sb="0" eb="3">
      <t>ミツモリショ</t>
    </rPh>
    <rPh sb="4" eb="5">
      <t>ゼイヌ</t>
    </rPh>
    <rPh sb="5" eb="6">
      <t>キ</t>
    </rPh>
    <rPh sb="7" eb="9">
      <t>ンガク</t>
    </rPh>
    <rPh sb="10" eb="12">
      <t>キニュウ</t>
    </rPh>
    <phoneticPr fontId="139"/>
  </si>
  <si>
    <t>台帳様式-8</t>
    <rPh sb="0" eb="2">
      <t>ダイチョウ</t>
    </rPh>
    <rPh sb="2" eb="4">
      <t>ヨウシキ</t>
    </rPh>
    <phoneticPr fontId="139"/>
  </si>
  <si>
    <t>③</t>
    <phoneticPr fontId="139"/>
  </si>
  <si>
    <t>契　約　時</t>
    <rPh sb="0" eb="1">
      <t>チギリ</t>
    </rPh>
    <rPh sb="2" eb="3">
      <t>ヤク</t>
    </rPh>
    <rPh sb="4" eb="5">
      <t>ジ</t>
    </rPh>
    <phoneticPr fontId="139"/>
  </si>
  <si>
    <t>契約伺書（工事）</t>
    <rPh sb="0" eb="2">
      <t>ケイヤク</t>
    </rPh>
    <rPh sb="2" eb="4">
      <t>ウカガイショ</t>
    </rPh>
    <rPh sb="5" eb="7">
      <t>コウジ</t>
    </rPh>
    <phoneticPr fontId="139"/>
  </si>
  <si>
    <t>台帳様式-10</t>
    <rPh sb="0" eb="2">
      <t>ダイチョウ</t>
    </rPh>
    <rPh sb="2" eb="4">
      <t>ヨウシキ</t>
    </rPh>
    <phoneticPr fontId="139"/>
  </si>
  <si>
    <t>建設工事請負契約書又は請書</t>
    <rPh sb="0" eb="9">
      <t>ケンセツコウジウケオイケイヤクショ</t>
    </rPh>
    <rPh sb="9" eb="10">
      <t>マタ</t>
    </rPh>
    <rPh sb="11" eb="13">
      <t>ウケショ</t>
    </rPh>
    <phoneticPr fontId="139"/>
  </si>
  <si>
    <t>上田水土里会代表者印を押印</t>
    <rPh sb="0" eb="2">
      <t>ウエダ</t>
    </rPh>
    <rPh sb="2" eb="5">
      <t>ミドリ</t>
    </rPh>
    <rPh sb="5" eb="6">
      <t>カイ</t>
    </rPh>
    <rPh sb="6" eb="8">
      <t>ダイヒョウ</t>
    </rPh>
    <rPh sb="8" eb="9">
      <t>シャ</t>
    </rPh>
    <rPh sb="9" eb="10">
      <t>イン</t>
    </rPh>
    <rPh sb="11" eb="13">
      <t>オウイン</t>
    </rPh>
    <phoneticPr fontId="139"/>
  </si>
  <si>
    <t>台帳様式11-1,2</t>
    <rPh sb="0" eb="2">
      <t>ダイチョウ</t>
    </rPh>
    <rPh sb="2" eb="4">
      <t>ヨウシキ</t>
    </rPh>
    <phoneticPr fontId="139"/>
  </si>
  <si>
    <t>④</t>
    <phoneticPr fontId="139"/>
  </si>
  <si>
    <t>工　事　着　手　時</t>
    <rPh sb="0" eb="1">
      <t>コウ</t>
    </rPh>
    <rPh sb="2" eb="3">
      <t>コト</t>
    </rPh>
    <rPh sb="4" eb="5">
      <t>キ</t>
    </rPh>
    <rPh sb="6" eb="7">
      <t>テ</t>
    </rPh>
    <rPh sb="8" eb="9">
      <t>ジ</t>
    </rPh>
    <phoneticPr fontId="139"/>
  </si>
  <si>
    <t>建設工事保険（写し）</t>
    <rPh sb="0" eb="2">
      <t>ケンセツ</t>
    </rPh>
    <rPh sb="2" eb="4">
      <t>コウジ</t>
    </rPh>
    <rPh sb="4" eb="6">
      <t>ホケン</t>
    </rPh>
    <rPh sb="7" eb="8">
      <t>ウツ</t>
    </rPh>
    <phoneticPr fontId="139"/>
  </si>
  <si>
    <t>契約業者に依頼</t>
    <rPh sb="0" eb="2">
      <t>ケイヤク</t>
    </rPh>
    <rPh sb="2" eb="4">
      <t>ギョウシャ</t>
    </rPh>
    <rPh sb="5" eb="7">
      <t>イライ</t>
    </rPh>
    <phoneticPr fontId="139"/>
  </si>
  <si>
    <t>着手届・工程表・技術者等届書</t>
    <rPh sb="0" eb="2">
      <t>チャクシュ</t>
    </rPh>
    <rPh sb="2" eb="3">
      <t>トドケ</t>
    </rPh>
    <rPh sb="4" eb="7">
      <t>コウテイヒョウ</t>
    </rPh>
    <rPh sb="8" eb="11">
      <t>ギジュツシャ</t>
    </rPh>
    <rPh sb="11" eb="12">
      <t>トウ</t>
    </rPh>
    <rPh sb="12" eb="13">
      <t>トドケ</t>
    </rPh>
    <rPh sb="13" eb="14">
      <t>ショ</t>
    </rPh>
    <phoneticPr fontId="139"/>
  </si>
  <si>
    <t>監督員通知（工事打合せ簿）</t>
    <rPh sb="0" eb="3">
      <t>カントクイン</t>
    </rPh>
    <rPh sb="3" eb="5">
      <t>ツウチ</t>
    </rPh>
    <rPh sb="6" eb="8">
      <t>コウジ</t>
    </rPh>
    <rPh sb="8" eb="10">
      <t>ウチアワ</t>
    </rPh>
    <rPh sb="11" eb="12">
      <t>ボ</t>
    </rPh>
    <phoneticPr fontId="139"/>
  </si>
  <si>
    <t>組織の監督員を契約業者に通知する</t>
    <rPh sb="0" eb="2">
      <t>ソシキ</t>
    </rPh>
    <rPh sb="3" eb="6">
      <t>カントクイン</t>
    </rPh>
    <rPh sb="7" eb="9">
      <t>ケイヤク</t>
    </rPh>
    <rPh sb="9" eb="11">
      <t>ギョウシャ</t>
    </rPh>
    <rPh sb="12" eb="14">
      <t>ツウチ</t>
    </rPh>
    <phoneticPr fontId="139"/>
  </si>
  <si>
    <t>⑤</t>
    <phoneticPr fontId="139"/>
  </si>
  <si>
    <t>工　事　中</t>
    <rPh sb="0" eb="1">
      <t>コウ</t>
    </rPh>
    <rPh sb="2" eb="3">
      <t>コト</t>
    </rPh>
    <rPh sb="4" eb="5">
      <t>ナカ</t>
    </rPh>
    <phoneticPr fontId="139"/>
  </si>
  <si>
    <t>※変更協議書</t>
    <rPh sb="1" eb="3">
      <t>ヘンコウ</t>
    </rPh>
    <rPh sb="3" eb="6">
      <t>キョウギショ</t>
    </rPh>
    <phoneticPr fontId="139"/>
  </si>
  <si>
    <t>変更がある場合</t>
    <rPh sb="0" eb="2">
      <t>ヘンコウ</t>
    </rPh>
    <rPh sb="5" eb="7">
      <t>バアイ</t>
    </rPh>
    <phoneticPr fontId="139"/>
  </si>
  <si>
    <t>※80％出来形図</t>
    <rPh sb="4" eb="7">
      <t>デキガタ</t>
    </rPh>
    <rPh sb="7" eb="8">
      <t>ズ</t>
    </rPh>
    <phoneticPr fontId="139"/>
  </si>
  <si>
    <t>※変更見積書</t>
    <rPh sb="1" eb="3">
      <t>ヘンコウ</t>
    </rPh>
    <rPh sb="3" eb="6">
      <t>ミツモリショ</t>
    </rPh>
    <phoneticPr fontId="139"/>
  </si>
  <si>
    <t>⑥</t>
    <phoneticPr fontId="139"/>
  </si>
  <si>
    <t>工　事　竣　工　時
（工事精算時）</t>
    <rPh sb="0" eb="1">
      <t>コウ</t>
    </rPh>
    <rPh sb="2" eb="3">
      <t>コト</t>
    </rPh>
    <rPh sb="4" eb="5">
      <t>シュン</t>
    </rPh>
    <rPh sb="6" eb="7">
      <t>コウ</t>
    </rPh>
    <rPh sb="8" eb="9">
      <t>ジ</t>
    </rPh>
    <rPh sb="11" eb="13">
      <t>コウジ</t>
    </rPh>
    <rPh sb="13" eb="15">
      <t>セイサン</t>
    </rPh>
    <rPh sb="15" eb="16">
      <t>ジ</t>
    </rPh>
    <phoneticPr fontId="139"/>
  </si>
  <si>
    <t>しゅん工届</t>
    <rPh sb="3" eb="4">
      <t>コウ</t>
    </rPh>
    <rPh sb="4" eb="5">
      <t>トドケ</t>
    </rPh>
    <phoneticPr fontId="139"/>
  </si>
  <si>
    <t>施工業者に依頼　工期内の日付を記入</t>
    <rPh sb="0" eb="2">
      <t>セコウ</t>
    </rPh>
    <rPh sb="2" eb="4">
      <t>ギョウシャ</t>
    </rPh>
    <rPh sb="5" eb="7">
      <t>イライ</t>
    </rPh>
    <rPh sb="8" eb="10">
      <t>コウキ</t>
    </rPh>
    <rPh sb="10" eb="11">
      <t>ナイ</t>
    </rPh>
    <rPh sb="12" eb="14">
      <t>ヒヅケ</t>
    </rPh>
    <rPh sb="15" eb="17">
      <t>キニュウ</t>
    </rPh>
    <phoneticPr fontId="139"/>
  </si>
  <si>
    <t>工事日誌</t>
    <rPh sb="0" eb="2">
      <t>コウジ</t>
    </rPh>
    <rPh sb="2" eb="4">
      <t>ニッシ</t>
    </rPh>
    <phoneticPr fontId="139"/>
  </si>
  <si>
    <t>施工業者に依頼</t>
    <rPh sb="0" eb="2">
      <t>セコウ</t>
    </rPh>
    <rPh sb="2" eb="4">
      <t>ギョウシャ</t>
    </rPh>
    <rPh sb="5" eb="7">
      <t>イライ</t>
    </rPh>
    <phoneticPr fontId="139"/>
  </si>
  <si>
    <t>工事写真</t>
    <rPh sb="0" eb="2">
      <t>コウジ</t>
    </rPh>
    <rPh sb="2" eb="4">
      <t>シャシン</t>
    </rPh>
    <phoneticPr fontId="139"/>
  </si>
  <si>
    <t>施工業者に依頼　できるだけ電子データで依頼</t>
    <rPh sb="0" eb="2">
      <t>セコウ</t>
    </rPh>
    <rPh sb="2" eb="4">
      <t>ギョウシャ</t>
    </rPh>
    <rPh sb="5" eb="7">
      <t>イライ</t>
    </rPh>
    <rPh sb="13" eb="15">
      <t>デンシ</t>
    </rPh>
    <rPh sb="19" eb="21">
      <t>イライ</t>
    </rPh>
    <phoneticPr fontId="139"/>
  </si>
  <si>
    <t>マニフェスト</t>
    <phoneticPr fontId="139"/>
  </si>
  <si>
    <t>100％出来形図</t>
    <rPh sb="4" eb="7">
      <t>デキガタ</t>
    </rPh>
    <rPh sb="7" eb="8">
      <t>ズ</t>
    </rPh>
    <phoneticPr fontId="139"/>
  </si>
  <si>
    <t>施工業者に依頼　財産譲渡時に必要</t>
    <rPh sb="0" eb="2">
      <t>セコウ</t>
    </rPh>
    <rPh sb="2" eb="4">
      <t>ギョウシャ</t>
    </rPh>
    <rPh sb="5" eb="7">
      <t>イライ</t>
    </rPh>
    <rPh sb="8" eb="10">
      <t>ザイサン</t>
    </rPh>
    <rPh sb="10" eb="12">
      <t>ジョウト</t>
    </rPh>
    <rPh sb="12" eb="13">
      <t>ジ</t>
    </rPh>
    <rPh sb="14" eb="16">
      <t>ヒツヨウ</t>
    </rPh>
    <phoneticPr fontId="139"/>
  </si>
  <si>
    <t>検査調書</t>
    <rPh sb="0" eb="2">
      <t>ケンサ</t>
    </rPh>
    <rPh sb="2" eb="4">
      <t>チョウショ</t>
    </rPh>
    <phoneticPr fontId="139"/>
  </si>
  <si>
    <t>設計に対して実績を記入</t>
    <rPh sb="0" eb="2">
      <t>セッケイ</t>
    </rPh>
    <rPh sb="3" eb="4">
      <t>タイ</t>
    </rPh>
    <rPh sb="6" eb="8">
      <t>ジッセキ</t>
    </rPh>
    <rPh sb="9" eb="11">
      <t>キニュウ</t>
    </rPh>
    <phoneticPr fontId="139"/>
  </si>
  <si>
    <t>台帳様式-12</t>
    <rPh sb="0" eb="4">
      <t>ダイチョウヨウシキ</t>
    </rPh>
    <phoneticPr fontId="139"/>
  </si>
  <si>
    <t>検査結果通知書</t>
    <rPh sb="0" eb="2">
      <t>ケンサ</t>
    </rPh>
    <rPh sb="2" eb="4">
      <t>ケッカ</t>
    </rPh>
    <rPh sb="4" eb="7">
      <t>ツウチショ</t>
    </rPh>
    <phoneticPr fontId="139"/>
  </si>
  <si>
    <t>施工業者に送付</t>
    <rPh sb="0" eb="2">
      <t>セコウ</t>
    </rPh>
    <rPh sb="2" eb="4">
      <t>ギョウシャ</t>
    </rPh>
    <rPh sb="5" eb="7">
      <t>ソウフ</t>
    </rPh>
    <phoneticPr fontId="139"/>
  </si>
  <si>
    <t>台帳様式-13</t>
    <rPh sb="0" eb="4">
      <t>ダイチョウヨウシキ</t>
    </rPh>
    <phoneticPr fontId="139"/>
  </si>
  <si>
    <t>工事費請求書</t>
    <rPh sb="0" eb="2">
      <t>コウジ</t>
    </rPh>
    <rPh sb="2" eb="3">
      <t>ヒ</t>
    </rPh>
    <rPh sb="3" eb="6">
      <t>セイキュウショ</t>
    </rPh>
    <phoneticPr fontId="139"/>
  </si>
  <si>
    <t>施工業者に依頼</t>
    <rPh sb="0" eb="4">
      <t>セコウギョウシャ</t>
    </rPh>
    <rPh sb="5" eb="7">
      <t>イライ</t>
    </rPh>
    <phoneticPr fontId="139"/>
  </si>
  <si>
    <t>作業日報</t>
    <rPh sb="0" eb="2">
      <t>サギョウ</t>
    </rPh>
    <rPh sb="2" eb="4">
      <t>ニッポウ</t>
    </rPh>
    <phoneticPr fontId="139"/>
  </si>
  <si>
    <t>立会等の日当を支払う場合に必要</t>
    <rPh sb="0" eb="2">
      <t>タチアイ</t>
    </rPh>
    <rPh sb="2" eb="3">
      <t>トウ</t>
    </rPh>
    <rPh sb="4" eb="6">
      <t>ニットウ</t>
    </rPh>
    <rPh sb="7" eb="9">
      <t>シハラ</t>
    </rPh>
    <rPh sb="10" eb="12">
      <t>バアイ</t>
    </rPh>
    <rPh sb="13" eb="15">
      <t>ヒツヨウ</t>
    </rPh>
    <phoneticPr fontId="139"/>
  </si>
  <si>
    <t>⑦</t>
    <phoneticPr fontId="139"/>
  </si>
  <si>
    <t>財　産　譲　渡　時</t>
    <rPh sb="0" eb="1">
      <t>ザイ</t>
    </rPh>
    <rPh sb="2" eb="3">
      <t>サン</t>
    </rPh>
    <rPh sb="4" eb="5">
      <t>ユズル</t>
    </rPh>
    <rPh sb="6" eb="7">
      <t>ト</t>
    </rPh>
    <rPh sb="8" eb="9">
      <t>ジ</t>
    </rPh>
    <phoneticPr fontId="139"/>
  </si>
  <si>
    <t>財産管理台帳</t>
    <rPh sb="0" eb="2">
      <t>ザイサン</t>
    </rPh>
    <rPh sb="2" eb="4">
      <t>カンリ</t>
    </rPh>
    <rPh sb="4" eb="6">
      <t>ダイチョウ</t>
    </rPh>
    <phoneticPr fontId="139"/>
  </si>
  <si>
    <t>総事業費は最終確定工事費を記入（日当等は含めない）</t>
    <rPh sb="0" eb="4">
      <t>ソウジギョウヒ</t>
    </rPh>
    <rPh sb="5" eb="7">
      <t>サイシュウ</t>
    </rPh>
    <rPh sb="7" eb="9">
      <t>カクテイ</t>
    </rPh>
    <rPh sb="9" eb="11">
      <t>コウジ</t>
    </rPh>
    <rPh sb="11" eb="12">
      <t>ヒ</t>
    </rPh>
    <rPh sb="13" eb="15">
      <t>キニュウ</t>
    </rPh>
    <rPh sb="16" eb="18">
      <t>ニットウ</t>
    </rPh>
    <rPh sb="18" eb="19">
      <t>トウ</t>
    </rPh>
    <rPh sb="20" eb="21">
      <t>フク</t>
    </rPh>
    <phoneticPr fontId="139"/>
  </si>
  <si>
    <t>着手前、完成を対比して作成</t>
    <rPh sb="0" eb="2">
      <t>チャクシュ</t>
    </rPh>
    <rPh sb="2" eb="3">
      <t>マエ</t>
    </rPh>
    <rPh sb="4" eb="6">
      <t>カンセイ</t>
    </rPh>
    <rPh sb="7" eb="9">
      <t>タイヒ</t>
    </rPh>
    <rPh sb="11" eb="13">
      <t>サクセイ</t>
    </rPh>
    <phoneticPr fontId="139"/>
  </si>
  <si>
    <t>延長、構造等がわかるもの</t>
    <rPh sb="0" eb="2">
      <t>エンチョウ</t>
    </rPh>
    <rPh sb="3" eb="5">
      <t>コウゾウ</t>
    </rPh>
    <rPh sb="5" eb="6">
      <t>トウ</t>
    </rPh>
    <phoneticPr fontId="139"/>
  </si>
  <si>
    <t>上田市多面的機能広域協定運営委員会事務局</t>
    <rPh sb="0" eb="17">
      <t>ウエダシタメンテキキノウコウイキキョウテイウンエイイインカイ</t>
    </rPh>
    <rPh sb="17" eb="19">
      <t>ジム</t>
    </rPh>
    <rPh sb="19" eb="20">
      <t>キョク</t>
    </rPh>
    <phoneticPr fontId="139"/>
  </si>
  <si>
    <t>上田市農地整備課・地域農地整備事務所</t>
    <rPh sb="3" eb="7">
      <t>ノウチセイビ</t>
    </rPh>
    <rPh sb="9" eb="11">
      <t>チイキ</t>
    </rPh>
    <rPh sb="11" eb="18">
      <t>ノウチセイビジムショ</t>
    </rPh>
    <phoneticPr fontId="45"/>
  </si>
  <si>
    <t>保険契約をしている場合</t>
    <rPh sb="0" eb="2">
      <t>ホケン</t>
    </rPh>
    <rPh sb="2" eb="4">
      <t>ケイヤク</t>
    </rPh>
    <rPh sb="9" eb="11">
      <t>バアイ</t>
    </rPh>
    <phoneticPr fontId="45"/>
  </si>
  <si>
    <t>○○ 水土里会</t>
    <rPh sb="3" eb="6">
      <t>ミドリ</t>
    </rPh>
    <rPh sb="6" eb="7">
      <t>カイ</t>
    </rPh>
    <phoneticPr fontId="45"/>
  </si>
  <si>
    <t>別冊の設計図書のとおり</t>
    <rPh sb="5" eb="6">
      <t>ト</t>
    </rPh>
    <phoneticPr fontId="60"/>
  </si>
  <si>
    <t>令和　7　年度</t>
    <rPh sb="0" eb="2">
      <t>レイワ</t>
    </rPh>
    <phoneticPr fontId="60"/>
  </si>
  <si>
    <t>産廃処理がある場合</t>
    <rPh sb="0" eb="2">
      <t>サンパイ</t>
    </rPh>
    <rPh sb="2" eb="4">
      <t>ショリ</t>
    </rPh>
    <rPh sb="7" eb="9">
      <t>バアイ</t>
    </rPh>
    <phoneticPr fontId="45"/>
  </si>
  <si>
    <t>令和 7 年度</t>
    <phoneticPr fontId="60"/>
  </si>
  <si>
    <t>m</t>
    <phoneticPr fontId="60"/>
  </si>
  <si>
    <t>箇所</t>
    <rPh sb="0" eb="2">
      <t>カショ</t>
    </rPh>
    <phoneticPr fontId="60"/>
  </si>
  <si>
    <t>※契約金額が200万円以下の場合はこの請書を使います。</t>
    <rPh sb="11" eb="13">
      <t>イカ</t>
    </rPh>
    <phoneticPr fontId="60"/>
  </si>
  <si>
    <t>　　基準　工事金額10万未満は１者以上　10万以上５０万以下は２者以上　50万を超える場合は３者以上</t>
    <rPh sb="2" eb="4">
      <t>キジュン</t>
    </rPh>
    <rPh sb="5" eb="7">
      <t>コウジ</t>
    </rPh>
    <rPh sb="7" eb="9">
      <t>キンガク</t>
    </rPh>
    <rPh sb="11" eb="12">
      <t>マン</t>
    </rPh>
    <rPh sb="12" eb="14">
      <t>ミマン</t>
    </rPh>
    <rPh sb="16" eb="17">
      <t>シャ</t>
    </rPh>
    <rPh sb="17" eb="19">
      <t>イジョウ</t>
    </rPh>
    <rPh sb="22" eb="23">
      <t>マン</t>
    </rPh>
    <rPh sb="23" eb="25">
      <t>イジョウ</t>
    </rPh>
    <rPh sb="27" eb="28">
      <t>マン</t>
    </rPh>
    <rPh sb="28" eb="30">
      <t>イカ</t>
    </rPh>
    <rPh sb="32" eb="33">
      <t>シャ</t>
    </rPh>
    <rPh sb="33" eb="35">
      <t>イジョウ</t>
    </rPh>
    <rPh sb="38" eb="39">
      <t>マン</t>
    </rPh>
    <rPh sb="40" eb="41">
      <t>コ</t>
    </rPh>
    <rPh sb="43" eb="45">
      <t>バアイ</t>
    </rPh>
    <rPh sb="47" eb="50">
      <t>シャイジョウ</t>
    </rPh>
    <phoneticPr fontId="45"/>
  </si>
  <si>
    <t>　　例）未舗装の農道なのでｱｽﾌｧﾙﾄ舗装にする　Ｌ＝○○ｍ　Ｗ＝〇ｍ　ｔ＝〇ｃｍ</t>
    <rPh sb="2" eb="3">
      <t>レイ</t>
    </rPh>
    <rPh sb="4" eb="7">
      <t>ミホソウ</t>
    </rPh>
    <rPh sb="8" eb="10">
      <t>ノウドウ</t>
    </rPh>
    <rPh sb="19" eb="21">
      <t>ホソウ</t>
    </rPh>
    <phoneticPr fontId="45"/>
  </si>
  <si>
    <t>契約業者に依頼　契約が有れば提出</t>
    <rPh sb="0" eb="2">
      <t>ケイヤク</t>
    </rPh>
    <rPh sb="2" eb="4">
      <t>ギョウシャ</t>
    </rPh>
    <rPh sb="5" eb="7">
      <t>イライ</t>
    </rPh>
    <rPh sb="8" eb="10">
      <t>ケイヤク</t>
    </rPh>
    <rPh sb="11" eb="12">
      <t>ア</t>
    </rPh>
    <rPh sb="14" eb="16">
      <t>テイシュツ</t>
    </rPh>
    <phoneticPr fontId="139"/>
  </si>
  <si>
    <t>　　</t>
    <phoneticPr fontId="60"/>
  </si>
  <si>
    <r>
      <t>契約約款（</t>
    </r>
    <r>
      <rPr>
        <sz val="8"/>
        <rFont val="Century"/>
        <family val="1"/>
      </rPr>
      <t>R6.4.1</t>
    </r>
    <r>
      <rPr>
        <sz val="8"/>
        <rFont val="ＭＳ 明朝"/>
        <family val="1"/>
        <charset val="128"/>
      </rPr>
      <t>）</t>
    </r>
  </si>
  <si>
    <t>第１条　受注者は、この請書（頭書を含む。以下同じ。）に基づき、日本国の法令を遵守し、この契約（この請書及び</t>
    <phoneticPr fontId="60"/>
  </si>
  <si>
    <t>　設計図書を内容とする工事の請負契約をいう。以下同じ。）を履行しなければならない。</t>
    <phoneticPr fontId="60"/>
  </si>
  <si>
    <t>２　仮設、施工方法その他工事目的物を完成するために必要な一切の手段については、この契約に特別の定めがある場</t>
    <phoneticPr fontId="60"/>
  </si>
  <si>
    <t>　合を除き、受注者がその責任において定める。</t>
    <phoneticPr fontId="60"/>
  </si>
  <si>
    <t>３　受注者は、この契約の履行に関して知り得た秘密を漏らしてはならない。</t>
  </si>
  <si>
    <t>第２条　受注者は、この契約により生ずる権利又は義務を第三者に譲渡し、又は承継させてはならない。ただし、あら</t>
    <phoneticPr fontId="60"/>
  </si>
  <si>
    <t>　かじめ発注者の承諾を得た場合は、この限りではない。</t>
    <phoneticPr fontId="60"/>
  </si>
  <si>
    <t>第３条　受注者は、工事の全部若しくはその主たる部分又は他の部分から独立してその機能を発揮する工作物の工事を</t>
    <phoneticPr fontId="60"/>
  </si>
  <si>
    <t>　一括して第三者に委任し、又は請け負わせてはならない。</t>
    <phoneticPr fontId="60"/>
  </si>
  <si>
    <t>第４条　発注者は、必要があると認めるときは、設計図書の変更及び工事の全部又は一部の施工を一時中止させること</t>
    <phoneticPr fontId="60"/>
  </si>
  <si>
    <t>　ができる。この場合において、工期及び請負代金額を変更するときは、発注者と受注者とが協議して定める。</t>
    <phoneticPr fontId="60"/>
  </si>
  <si>
    <t>第５条　工事目的物の引渡し前に、工事目的物又は工事材料について生じた損害その他工事の施工に関して生じた損害</t>
    <phoneticPr fontId="60"/>
  </si>
  <si>
    <t>　及び第三者に損害を及ぼしたときは、受注者がその費用を負担する。ただし、その損害のうち発注者の責めに帰すべ</t>
    <phoneticPr fontId="60"/>
  </si>
  <si>
    <t>　き事由により生じたものについては、発注者が負担する。</t>
    <phoneticPr fontId="60"/>
  </si>
  <si>
    <t>第６条　受注者は、工事を完成したときは、その旨を発注者に通知しなければならない。</t>
    <phoneticPr fontId="60"/>
  </si>
  <si>
    <t>２　発注者は、通知を受けた日から14日以内に受注者の立会いの上、工事の完成検査を完了しなければならない。</t>
    <phoneticPr fontId="60"/>
  </si>
  <si>
    <t>３　受注者は、工事が前項の検査に合格しないときは、直ちに修補して発注者の検査を受けなければならない。</t>
    <phoneticPr fontId="60"/>
  </si>
  <si>
    <t>第７条　受注者は、検査に合格したときは、請負代金の支払いを請求することができ、発注者は、請求を受けた日から</t>
    <phoneticPr fontId="60"/>
  </si>
  <si>
    <t>　40日以内に請負代金を支払わなければならない。</t>
    <phoneticPr fontId="60"/>
  </si>
  <si>
    <t>第８条　発注者は、引き渡された工事目的物が種類又は品質に関して契約の内容に適合しないもの（以下「契約不適合」</t>
    <phoneticPr fontId="60"/>
  </si>
  <si>
    <t>　という。）であるときは、受注者に対し、目的物の修補又は代替物の引渡しによる履行の追完を請求することができる。</t>
    <phoneticPr fontId="60"/>
  </si>
  <si>
    <t>　ただし、その履行の追完に過分の費用を要するときは、発注者は履行の追完を請求することができない。</t>
    <phoneticPr fontId="60"/>
  </si>
  <si>
    <t>２　前項の場合において、発注者が相当の期間を定めて履行の追完の催告をし、その期間内に履行の追完がないときは、</t>
    <phoneticPr fontId="60"/>
  </si>
  <si>
    <t>　発注者は、その不適合の程度に応じて代金の減額を請求することができる。</t>
    <phoneticPr fontId="60"/>
  </si>
  <si>
    <t>第９条　発注者は、受注者が次の各号のいずれかに該当するときは、この契約を解除することができる。</t>
  </si>
  <si>
    <t>　(1)　正当な理由なく、工事に着手すべき期日を過ぎても工事に着手しないとき。</t>
    <phoneticPr fontId="60"/>
  </si>
  <si>
    <t>　(2)　工期内に完成しないとき又は工期経過後相当の期間内に工事を完成する見込みがないと認められるとき。</t>
    <phoneticPr fontId="60"/>
  </si>
  <si>
    <t>　(3)　正当な理由なく、前条第１項の履行の追完がなされないとき。</t>
    <phoneticPr fontId="60"/>
  </si>
  <si>
    <t>　(4)　暴力団又は暴力団員との関与が認められるとき。</t>
    <phoneticPr fontId="60"/>
  </si>
  <si>
    <t>　(5)　公正取引委員会が、受注者に違反行為があったとして、私的独占の禁止及び公正取引の確保に関する法律により</t>
    <phoneticPr fontId="60"/>
  </si>
  <si>
    <t>　(6)　刑法に抵触し、刑が確定したとき。</t>
    <phoneticPr fontId="60"/>
  </si>
  <si>
    <t>　　　 措置を命じ、当該命令が確定したとき、又は課徴金の納付を命じ、当該命令が確定したとき。</t>
    <phoneticPr fontId="60"/>
  </si>
  <si>
    <t>　(7)　前各号に掲げる場合のほか、この契約に違反したとき。</t>
    <phoneticPr fontId="60"/>
  </si>
  <si>
    <r>
      <t>第１０条　受注者は、次の各号のいずれかに該当するときは、請負代金額の</t>
    </r>
    <r>
      <rPr>
        <sz val="8"/>
        <rFont val="Century"/>
        <family val="1"/>
      </rPr>
      <t>100</t>
    </r>
    <r>
      <rPr>
        <sz val="8"/>
        <rFont val="ＭＳ 明朝"/>
        <family val="1"/>
        <charset val="128"/>
      </rPr>
      <t>分の</t>
    </r>
    <r>
      <rPr>
        <sz val="8"/>
        <rFont val="Century"/>
        <family val="1"/>
      </rPr>
      <t>10</t>
    </r>
    <r>
      <rPr>
        <sz val="8"/>
        <rFont val="ＭＳ 明朝"/>
        <family val="1"/>
        <charset val="128"/>
      </rPr>
      <t>に相当する額を違約金として発</t>
    </r>
    <phoneticPr fontId="60"/>
  </si>
  <si>
    <t>　注者の指定する期間内に支払わなければならない。</t>
    <phoneticPr fontId="60"/>
  </si>
  <si>
    <t>　(1)　工期内に工事を完成することができないとき。</t>
    <phoneticPr fontId="60"/>
  </si>
  <si>
    <t>　(2)　この工事目的物に契約不適合があるとき。</t>
    <phoneticPr fontId="60"/>
  </si>
  <si>
    <t>　(3)　前条の規定により、この契約が解除されたとき。</t>
    <phoneticPr fontId="60"/>
  </si>
  <si>
    <t>　(4)　前各号に掲げる場合のほか、債務の本旨に従った履行をしないとき又は債務の履行が不能であるとき。</t>
    <phoneticPr fontId="60"/>
  </si>
  <si>
    <t>　(5)　工事目的物の完成前に、受注者がその債務の履行を拒否し、又は受注者の責めに帰すべき事由によって受注者の</t>
    <phoneticPr fontId="60"/>
  </si>
  <si>
    <t>　　　 債務について履行不能となったとき。</t>
    <phoneticPr fontId="60"/>
  </si>
  <si>
    <t>２　前項各号（前項第５号を除く。）に定める場合が、この契約及び取引上の社会通念に照らして受注者の責めに帰す</t>
    <phoneticPr fontId="60"/>
  </si>
  <si>
    <t>　ることができない事由によるものであるときは、前項の規定は適用しない。</t>
    <phoneticPr fontId="60"/>
  </si>
  <si>
    <t>第１１条　受注者は、この契約に係る工事の遂行に当たり、暴力団等から不当な要求を受けたときは、遅滞なく発注者</t>
    <phoneticPr fontId="60"/>
  </si>
  <si>
    <t>　に報告するとともに所管の警察署に届け出なければならない。</t>
    <phoneticPr fontId="60"/>
  </si>
  <si>
    <t>第１２条　この請書に定めのない事項については、必要に応じて発注者と受注者とが協議して定める。</t>
  </si>
  <si>
    <t>※200万円以下は請書で可</t>
    <rPh sb="5" eb="6">
      <t>エン</t>
    </rPh>
    <rPh sb="6" eb="8">
      <t>イカ</t>
    </rPh>
    <rPh sb="9" eb="11">
      <t>ウケショ</t>
    </rPh>
    <rPh sb="12" eb="13">
      <t>カ</t>
    </rPh>
    <phoneticPr fontId="110"/>
  </si>
  <si>
    <t>用水路補修工事</t>
    <rPh sb="0" eb="3">
      <t>ヨウスイロ</t>
    </rPh>
    <rPh sb="3" eb="5">
      <t>ホシュウ</t>
    </rPh>
    <rPh sb="5" eb="7">
      <t>コウジ</t>
    </rPh>
    <phoneticPr fontId="60"/>
  </si>
  <si>
    <t>資源向上支払交付金（共同活動）</t>
    <rPh sb="0" eb="2">
      <t>シゲン</t>
    </rPh>
    <rPh sb="2" eb="4">
      <t>コウジョウ</t>
    </rPh>
    <rPh sb="4" eb="6">
      <t>シハライ</t>
    </rPh>
    <rPh sb="6" eb="9">
      <t>コウフキン</t>
    </rPh>
    <rPh sb="10" eb="12">
      <t>キョウドウ</t>
    </rPh>
    <rPh sb="12" eb="14">
      <t>カツドウ</t>
    </rPh>
    <phoneticPr fontId="60"/>
  </si>
  <si>
    <r>
      <t xml:space="preserve">資源向上支払交付金
</t>
    </r>
    <r>
      <rPr>
        <sz val="10"/>
        <color indexed="10"/>
        <rFont val="ＭＳ Ｐゴシック"/>
        <family val="3"/>
        <charset val="128"/>
      </rPr>
      <t>（共同活動）</t>
    </r>
    <rPh sb="11" eb="13">
      <t>キョウドウ</t>
    </rPh>
    <phoneticPr fontId="45"/>
  </si>
  <si>
    <t>資源向上支払交付金（共同活動）　会計</t>
    <rPh sb="0" eb="2">
      <t>シゲン</t>
    </rPh>
    <rPh sb="2" eb="4">
      <t>コウジョウ</t>
    </rPh>
    <rPh sb="4" eb="6">
      <t>シハライ</t>
    </rPh>
    <rPh sb="6" eb="9">
      <t>コウフキン</t>
    </rPh>
    <rPh sb="10" eb="12">
      <t>キョウドウ</t>
    </rPh>
    <phoneticPr fontId="60"/>
  </si>
  <si>
    <t>資源向上支払交付金（共同活動）</t>
    <rPh sb="0" eb="2">
      <t>シゲン</t>
    </rPh>
    <rPh sb="4" eb="6">
      <t>シハライ</t>
    </rPh>
    <rPh sb="6" eb="9">
      <t>コウフキン</t>
    </rPh>
    <rPh sb="10" eb="12">
      <t>キョウドウ</t>
    </rPh>
    <phoneticPr fontId="60"/>
  </si>
  <si>
    <t>資源向上支払交付金（共同活動）</t>
    <rPh sb="0" eb="2">
      <t>シゲン</t>
    </rPh>
    <rPh sb="2" eb="4">
      <t>コウジョウ</t>
    </rPh>
    <rPh sb="4" eb="6">
      <t>シハライ</t>
    </rPh>
    <rPh sb="6" eb="9">
      <t>コウフキン</t>
    </rPh>
    <rPh sb="10" eb="12">
      <t>キョウドウ</t>
    </rPh>
    <phoneticPr fontId="60"/>
  </si>
  <si>
    <r>
      <t>※　竣工時の</t>
    </r>
    <r>
      <rPr>
        <u/>
        <sz val="12"/>
        <rFont val="ＭＳ 明朝"/>
        <family val="1"/>
        <charset val="128"/>
      </rPr>
      <t>引取検査時には、</t>
    </r>
    <r>
      <rPr>
        <u/>
        <sz val="12"/>
        <color indexed="10"/>
        <rFont val="ＭＳ 明朝"/>
        <family val="1"/>
        <charset val="128"/>
      </rPr>
      <t>事務局担当</t>
    </r>
    <r>
      <rPr>
        <u/>
        <sz val="12"/>
        <rFont val="ＭＳ 明朝"/>
        <family val="1"/>
        <charset val="128"/>
      </rPr>
      <t>、組織の役員による立会が</t>
    </r>
    <r>
      <rPr>
        <sz val="12"/>
        <rFont val="ＭＳ 明朝"/>
        <family val="1"/>
        <charset val="128"/>
      </rPr>
      <t>あります。</t>
    </r>
    <rPh sb="2" eb="4">
      <t>シュンコウ</t>
    </rPh>
    <rPh sb="4" eb="5">
      <t>ジ</t>
    </rPh>
    <rPh sb="6" eb="8">
      <t>ヒキトリ</t>
    </rPh>
    <rPh sb="8" eb="10">
      <t>ケンサ</t>
    </rPh>
    <rPh sb="10" eb="11">
      <t>ジ</t>
    </rPh>
    <rPh sb="14" eb="16">
      <t>ジム</t>
    </rPh>
    <rPh sb="16" eb="17">
      <t>キョク</t>
    </rPh>
    <rPh sb="17" eb="19">
      <t>タントウ</t>
    </rPh>
    <rPh sb="20" eb="22">
      <t>ソシキ</t>
    </rPh>
    <rPh sb="23" eb="25">
      <t>ヤクイン</t>
    </rPh>
    <rPh sb="28" eb="30">
      <t>タチアイ</t>
    </rPh>
    <phoneticPr fontId="60"/>
  </si>
  <si>
    <r>
      <t>※　竣工時の</t>
    </r>
    <r>
      <rPr>
        <u/>
        <sz val="12"/>
        <rFont val="ＭＳ 明朝"/>
        <family val="1"/>
        <charset val="128"/>
      </rPr>
      <t>引取検査時には、</t>
    </r>
    <r>
      <rPr>
        <u/>
        <sz val="12"/>
        <color indexed="10"/>
        <rFont val="ＭＳ 明朝"/>
        <family val="1"/>
        <charset val="128"/>
      </rPr>
      <t>広域事務局担当</t>
    </r>
    <r>
      <rPr>
        <u/>
        <sz val="12"/>
        <rFont val="ＭＳ 明朝"/>
        <family val="1"/>
        <charset val="128"/>
      </rPr>
      <t>、組織の役員による立会が</t>
    </r>
    <r>
      <rPr>
        <sz val="12"/>
        <rFont val="ＭＳ 明朝"/>
        <family val="1"/>
        <charset val="128"/>
      </rPr>
      <t>あります。</t>
    </r>
    <rPh sb="2" eb="4">
      <t>シュンコウ</t>
    </rPh>
    <rPh sb="4" eb="5">
      <t>ジ</t>
    </rPh>
    <rPh sb="6" eb="8">
      <t>ヒキトリ</t>
    </rPh>
    <rPh sb="8" eb="10">
      <t>ケンサ</t>
    </rPh>
    <rPh sb="10" eb="11">
      <t>ジ</t>
    </rPh>
    <rPh sb="14" eb="16">
      <t>コウイキ</t>
    </rPh>
    <rPh sb="16" eb="18">
      <t>ジム</t>
    </rPh>
    <rPh sb="18" eb="19">
      <t>キョク</t>
    </rPh>
    <rPh sb="19" eb="21">
      <t>タントウ</t>
    </rPh>
    <rPh sb="22" eb="24">
      <t>ソシキ</t>
    </rPh>
    <rPh sb="25" eb="27">
      <t>ヤクイン</t>
    </rPh>
    <rPh sb="30" eb="32">
      <t>タチアイ</t>
    </rPh>
    <phoneticPr fontId="60"/>
  </si>
  <si>
    <t>資源向上支払交付金（共同活動）</t>
    <rPh sb="6" eb="9">
      <t>コウフキン</t>
    </rPh>
    <rPh sb="10" eb="12">
      <t>キョウドウ</t>
    </rPh>
    <phoneticPr fontId="60"/>
  </si>
  <si>
    <t>資源向上支払交付金（共同活動）</t>
    <rPh sb="0" eb="2">
      <t>シゲン</t>
    </rPh>
    <rPh sb="4" eb="6">
      <t>シハライ</t>
    </rPh>
    <rPh sb="6" eb="9">
      <t>コウフキン</t>
    </rPh>
    <rPh sb="10" eb="12">
      <t>キョウドウ</t>
    </rPh>
    <rPh sb="12" eb="14">
      <t>カツドウ</t>
    </rPh>
    <phoneticPr fontId="60"/>
  </si>
  <si>
    <r>
      <t xml:space="preserve">資源向上支払交付金
</t>
    </r>
    <r>
      <rPr>
        <sz val="10"/>
        <color indexed="10"/>
        <rFont val="ＭＳ Ｐゴシック"/>
        <family val="3"/>
        <charset val="128"/>
      </rPr>
      <t>（共同活動）</t>
    </r>
    <rPh sb="11" eb="13">
      <t>キョウドウ</t>
    </rPh>
    <phoneticPr fontId="60"/>
  </si>
  <si>
    <t>○○水土里会</t>
    <rPh sb="2" eb="6">
      <t>ミドリカイ</t>
    </rPh>
    <phoneticPr fontId="60"/>
  </si>
  <si>
    <t>30農用地の軽微な補修等</t>
    <rPh sb="2" eb="5">
      <t>ノウヨウチ</t>
    </rPh>
    <rPh sb="6" eb="8">
      <t>ケイビ</t>
    </rPh>
    <rPh sb="9" eb="11">
      <t>ホシュウ</t>
    </rPh>
    <rPh sb="11" eb="12">
      <t>トウ</t>
    </rPh>
    <phoneticPr fontId="60"/>
  </si>
  <si>
    <t>畦畔の再構築</t>
    <rPh sb="0" eb="2">
      <t>ケイハン</t>
    </rPh>
    <rPh sb="3" eb="6">
      <t>サイコウチク</t>
    </rPh>
    <phoneticPr fontId="60"/>
  </si>
  <si>
    <t>農用地法面の初期補修</t>
    <rPh sb="0" eb="3">
      <t>ノウヨウチ</t>
    </rPh>
    <rPh sb="3" eb="5">
      <t>ノリメン</t>
    </rPh>
    <rPh sb="6" eb="8">
      <t>ショキ</t>
    </rPh>
    <rPh sb="8" eb="10">
      <t>ホシュウ</t>
    </rPh>
    <phoneticPr fontId="60"/>
  </si>
  <si>
    <t>暗渠施設の清掃</t>
    <rPh sb="0" eb="2">
      <t>アンキョ</t>
    </rPh>
    <rPh sb="2" eb="4">
      <t>シセツ</t>
    </rPh>
    <rPh sb="5" eb="7">
      <t>セイソウ</t>
    </rPh>
    <phoneticPr fontId="60"/>
  </si>
  <si>
    <t>農用地の除れき</t>
    <rPh sb="0" eb="3">
      <t>ノウヨウチ</t>
    </rPh>
    <rPh sb="4" eb="5">
      <t>ジョ</t>
    </rPh>
    <phoneticPr fontId="60"/>
  </si>
  <si>
    <t>鳥獣害防護柵の補修・設置</t>
    <rPh sb="0" eb="2">
      <t>チョウジュウ</t>
    </rPh>
    <rPh sb="2" eb="3">
      <t>ガイ</t>
    </rPh>
    <rPh sb="3" eb="5">
      <t>ボウゴ</t>
    </rPh>
    <rPh sb="5" eb="6">
      <t>サク</t>
    </rPh>
    <rPh sb="7" eb="9">
      <t>ホシュウ</t>
    </rPh>
    <rPh sb="10" eb="12">
      <t>セッチ</t>
    </rPh>
    <phoneticPr fontId="60"/>
  </si>
  <si>
    <t>暴風ネット等の補修・設置</t>
    <rPh sb="0" eb="2">
      <t>ボウフウ</t>
    </rPh>
    <rPh sb="5" eb="6">
      <t>トウ</t>
    </rPh>
    <rPh sb="7" eb="9">
      <t>ホシュウ</t>
    </rPh>
    <rPh sb="10" eb="12">
      <t>セッチ</t>
    </rPh>
    <phoneticPr fontId="60"/>
  </si>
  <si>
    <t>きめ細やかな雑草対策（防草シート等）</t>
    <rPh sb="2" eb="3">
      <t>コマ</t>
    </rPh>
    <rPh sb="6" eb="8">
      <t>ザッソウ</t>
    </rPh>
    <rPh sb="8" eb="10">
      <t>タイサク</t>
    </rPh>
    <rPh sb="11" eb="13">
      <t>ボウソウ</t>
    </rPh>
    <rPh sb="16" eb="17">
      <t>トウ</t>
    </rPh>
    <phoneticPr fontId="60"/>
  </si>
  <si>
    <t>31水路の軽微な補修等</t>
    <rPh sb="2" eb="4">
      <t>スイロ</t>
    </rPh>
    <rPh sb="5" eb="7">
      <t>ケイビ</t>
    </rPh>
    <rPh sb="8" eb="10">
      <t>ホシュウ</t>
    </rPh>
    <rPh sb="10" eb="11">
      <t>トウ</t>
    </rPh>
    <phoneticPr fontId="60"/>
  </si>
  <si>
    <t>水路側壁のはらみ修正</t>
    <rPh sb="0" eb="2">
      <t>スイロ</t>
    </rPh>
    <rPh sb="2" eb="4">
      <t>ソクヘキ</t>
    </rPh>
    <rPh sb="8" eb="10">
      <t>シュウセイ</t>
    </rPh>
    <phoneticPr fontId="60"/>
  </si>
  <si>
    <t>目地詰め</t>
    <rPh sb="0" eb="2">
      <t>メジ</t>
    </rPh>
    <rPh sb="2" eb="3">
      <t>ツ</t>
    </rPh>
    <phoneticPr fontId="60"/>
  </si>
  <si>
    <t>表面劣化等に対するコーティング等</t>
    <rPh sb="0" eb="2">
      <t>ヒョウメン</t>
    </rPh>
    <rPh sb="2" eb="4">
      <t>レッカ</t>
    </rPh>
    <rPh sb="4" eb="5">
      <t>トウ</t>
    </rPh>
    <rPh sb="6" eb="7">
      <t>タイ</t>
    </rPh>
    <rPh sb="15" eb="16">
      <t>トウ</t>
    </rPh>
    <phoneticPr fontId="60"/>
  </si>
  <si>
    <t>不同沈下に対する早期対応</t>
    <rPh sb="0" eb="2">
      <t>フドウ</t>
    </rPh>
    <rPh sb="2" eb="4">
      <t>チンカ</t>
    </rPh>
    <rPh sb="5" eb="6">
      <t>タイ</t>
    </rPh>
    <rPh sb="8" eb="10">
      <t>ソウキ</t>
    </rPh>
    <rPh sb="10" eb="12">
      <t>タイオウ</t>
    </rPh>
    <phoneticPr fontId="60"/>
  </si>
  <si>
    <t>側壁の裏込材の充填、水路溝畔の補修</t>
    <rPh sb="0" eb="2">
      <t>ソクヘキ</t>
    </rPh>
    <rPh sb="3" eb="4">
      <t>ウラ</t>
    </rPh>
    <rPh sb="4" eb="5">
      <t>コ</t>
    </rPh>
    <rPh sb="5" eb="6">
      <t>ザイ</t>
    </rPh>
    <rPh sb="7" eb="9">
      <t>ジュウテン</t>
    </rPh>
    <rPh sb="10" eb="12">
      <t>スイロ</t>
    </rPh>
    <rPh sb="12" eb="13">
      <t>ミゾ</t>
    </rPh>
    <rPh sb="13" eb="14">
      <t>ハン</t>
    </rPh>
    <rPh sb="15" eb="17">
      <t>ホシュウ</t>
    </rPh>
    <phoneticPr fontId="60"/>
  </si>
  <si>
    <t>水路に付着した藻等の除去</t>
    <rPh sb="0" eb="2">
      <t>スイロ</t>
    </rPh>
    <rPh sb="3" eb="5">
      <t>フチャク</t>
    </rPh>
    <rPh sb="7" eb="8">
      <t>モ</t>
    </rPh>
    <rPh sb="8" eb="9">
      <t>トウ</t>
    </rPh>
    <rPh sb="10" eb="12">
      <t>ジョキョ</t>
    </rPh>
    <phoneticPr fontId="60"/>
  </si>
  <si>
    <t>水路法面の初期補修</t>
    <rPh sb="2" eb="4">
      <t>ノリメン</t>
    </rPh>
    <rPh sb="5" eb="7">
      <t>ショキ</t>
    </rPh>
    <rPh sb="7" eb="9">
      <t>ホシュウ</t>
    </rPh>
    <phoneticPr fontId="60"/>
  </si>
  <si>
    <t>破損施設の補修（水路）</t>
    <rPh sb="0" eb="2">
      <t>ハソン</t>
    </rPh>
    <rPh sb="2" eb="4">
      <t>シセツ</t>
    </rPh>
    <rPh sb="5" eb="7">
      <t>ホシュウ</t>
    </rPh>
    <rPh sb="8" eb="10">
      <t>スイロ</t>
    </rPh>
    <phoneticPr fontId="60"/>
  </si>
  <si>
    <t>パイプラインの破損施設の補修</t>
    <rPh sb="7" eb="9">
      <t>ハソン</t>
    </rPh>
    <rPh sb="9" eb="11">
      <t>シセツ</t>
    </rPh>
    <rPh sb="12" eb="14">
      <t>ホシュウ</t>
    </rPh>
    <phoneticPr fontId="60"/>
  </si>
  <si>
    <t>パイプ内の清掃</t>
    <rPh sb="3" eb="4">
      <t>ナイ</t>
    </rPh>
    <rPh sb="5" eb="7">
      <t>セイソウ</t>
    </rPh>
    <phoneticPr fontId="60"/>
  </si>
  <si>
    <t>給水栓ボックス基礎部の補強</t>
    <rPh sb="0" eb="3">
      <t>キュウスイセン</t>
    </rPh>
    <rPh sb="7" eb="9">
      <t>キソ</t>
    </rPh>
    <rPh sb="9" eb="10">
      <t>ブ</t>
    </rPh>
    <rPh sb="11" eb="13">
      <t>ホキョウ</t>
    </rPh>
    <phoneticPr fontId="60"/>
  </si>
  <si>
    <t>破損施設の補修（水路の附帯施設）</t>
    <rPh sb="0" eb="2">
      <t>ハソン</t>
    </rPh>
    <rPh sb="2" eb="4">
      <t>シセツ</t>
    </rPh>
    <rPh sb="5" eb="7">
      <t>ホシュウ</t>
    </rPh>
    <rPh sb="8" eb="10">
      <t>スイロ</t>
    </rPh>
    <rPh sb="11" eb="13">
      <t>フタイ</t>
    </rPh>
    <rPh sb="13" eb="15">
      <t>シセツ</t>
    </rPh>
    <phoneticPr fontId="60"/>
  </si>
  <si>
    <t>給水栓に対する凍結防止対策</t>
    <rPh sb="0" eb="3">
      <t>キュウスイセン</t>
    </rPh>
    <rPh sb="4" eb="5">
      <t>タイ</t>
    </rPh>
    <rPh sb="7" eb="9">
      <t>トウケツ</t>
    </rPh>
    <rPh sb="9" eb="11">
      <t>ボウシ</t>
    </rPh>
    <rPh sb="11" eb="13">
      <t>タイサク</t>
    </rPh>
    <phoneticPr fontId="60"/>
  </si>
  <si>
    <t>空気弁等への腐食防止剤の塗布</t>
    <rPh sb="0" eb="2">
      <t>クウキ</t>
    </rPh>
    <rPh sb="2" eb="3">
      <t>ベン</t>
    </rPh>
    <rPh sb="3" eb="4">
      <t>トウ</t>
    </rPh>
    <rPh sb="6" eb="8">
      <t>フショク</t>
    </rPh>
    <rPh sb="8" eb="10">
      <t>ボウシ</t>
    </rPh>
    <rPh sb="10" eb="11">
      <t>ザイ</t>
    </rPh>
    <rPh sb="12" eb="14">
      <t>トフ</t>
    </rPh>
    <phoneticPr fontId="60"/>
  </si>
  <si>
    <t>遮光施設の補修等</t>
    <rPh sb="0" eb="2">
      <t>シャコウ</t>
    </rPh>
    <rPh sb="2" eb="4">
      <t>シセツ</t>
    </rPh>
    <rPh sb="5" eb="7">
      <t>ホシュウ</t>
    </rPh>
    <rPh sb="7" eb="8">
      <t>トウ</t>
    </rPh>
    <phoneticPr fontId="60"/>
  </si>
  <si>
    <t>107水路安全施設の補修等</t>
    <rPh sb="3" eb="5">
      <t>スイロ</t>
    </rPh>
    <rPh sb="5" eb="7">
      <t>アンゼン</t>
    </rPh>
    <rPh sb="7" eb="9">
      <t>シセツ</t>
    </rPh>
    <rPh sb="10" eb="12">
      <t>ホシュウ</t>
    </rPh>
    <rPh sb="12" eb="13">
      <t>トウ</t>
    </rPh>
    <phoneticPr fontId="60"/>
  </si>
  <si>
    <t>転落防止柵等の補修等</t>
    <rPh sb="0" eb="2">
      <t>テンラク</t>
    </rPh>
    <rPh sb="2" eb="4">
      <t>ボウシ</t>
    </rPh>
    <rPh sb="4" eb="5">
      <t>サク</t>
    </rPh>
    <rPh sb="5" eb="6">
      <t>トウ</t>
    </rPh>
    <rPh sb="7" eb="9">
      <t>ホシュウ</t>
    </rPh>
    <rPh sb="9" eb="10">
      <t>トウ</t>
    </rPh>
    <phoneticPr fontId="60"/>
  </si>
  <si>
    <t>32農道の軽微な補修等</t>
    <rPh sb="2" eb="4">
      <t>ノウドウ</t>
    </rPh>
    <rPh sb="5" eb="7">
      <t>ケイビ</t>
    </rPh>
    <rPh sb="8" eb="10">
      <t>ホシュウ</t>
    </rPh>
    <rPh sb="10" eb="11">
      <t>トウ</t>
    </rPh>
    <phoneticPr fontId="60"/>
  </si>
  <si>
    <t>路肩、法面の初期補修</t>
    <rPh sb="0" eb="2">
      <t>ロカタ</t>
    </rPh>
    <rPh sb="3" eb="5">
      <t>ノリメン</t>
    </rPh>
    <rPh sb="6" eb="10">
      <t>ショキホシュウ</t>
    </rPh>
    <phoneticPr fontId="60"/>
  </si>
  <si>
    <t>軌道等の運搬施設の維持補修</t>
    <rPh sb="0" eb="2">
      <t>キドウ</t>
    </rPh>
    <rPh sb="2" eb="3">
      <t>トウ</t>
    </rPh>
    <rPh sb="4" eb="6">
      <t>ウンパン</t>
    </rPh>
    <rPh sb="6" eb="8">
      <t>シセツ</t>
    </rPh>
    <rPh sb="9" eb="11">
      <t>イジ</t>
    </rPh>
    <rPh sb="11" eb="13">
      <t>ホシュウ</t>
    </rPh>
    <phoneticPr fontId="60"/>
  </si>
  <si>
    <t>破損施設の補修（農道）</t>
    <rPh sb="0" eb="4">
      <t>ハソンシセツ</t>
    </rPh>
    <rPh sb="5" eb="7">
      <t>ホシュウ</t>
    </rPh>
    <rPh sb="8" eb="10">
      <t>ノウドウ</t>
    </rPh>
    <phoneticPr fontId="60"/>
  </si>
  <si>
    <t>側溝の目地詰め</t>
    <rPh sb="0" eb="2">
      <t>ソッコウ</t>
    </rPh>
    <rPh sb="3" eb="5">
      <t>メジ</t>
    </rPh>
    <rPh sb="5" eb="6">
      <t>ツ</t>
    </rPh>
    <phoneticPr fontId="60"/>
  </si>
  <si>
    <t>側溝の不同沈下への早期対応</t>
    <rPh sb="0" eb="2">
      <t>ソッコウ</t>
    </rPh>
    <rPh sb="3" eb="5">
      <t>フドウ</t>
    </rPh>
    <rPh sb="5" eb="7">
      <t>チンカ</t>
    </rPh>
    <rPh sb="9" eb="11">
      <t>ソウキ</t>
    </rPh>
    <rPh sb="11" eb="13">
      <t>タイオウ</t>
    </rPh>
    <phoneticPr fontId="60"/>
  </si>
  <si>
    <t>側溝の裏込材の充填</t>
    <rPh sb="0" eb="2">
      <t>ソッコウ</t>
    </rPh>
    <rPh sb="3" eb="4">
      <t>ウラ</t>
    </rPh>
    <rPh sb="4" eb="5">
      <t>コ</t>
    </rPh>
    <rPh sb="5" eb="6">
      <t>ザイ</t>
    </rPh>
    <rPh sb="7" eb="9">
      <t>ジュウテン</t>
    </rPh>
    <phoneticPr fontId="60"/>
  </si>
  <si>
    <t>破損施設の補修（農道の附帯施設）</t>
    <rPh sb="0" eb="4">
      <t>ハソンシセツ</t>
    </rPh>
    <rPh sb="5" eb="7">
      <t>ホシュウ</t>
    </rPh>
    <rPh sb="8" eb="10">
      <t>ノウドウ</t>
    </rPh>
    <rPh sb="11" eb="13">
      <t>フタイ</t>
    </rPh>
    <rPh sb="13" eb="15">
      <t>シセツ</t>
    </rPh>
    <phoneticPr fontId="60"/>
  </si>
  <si>
    <t>33ため池の軽微な補修等</t>
    <rPh sb="4" eb="5">
      <t>イケ</t>
    </rPh>
    <rPh sb="6" eb="8">
      <t>ケイビ</t>
    </rPh>
    <rPh sb="9" eb="11">
      <t>ホシュウ</t>
    </rPh>
    <rPh sb="11" eb="12">
      <t>トウ</t>
    </rPh>
    <phoneticPr fontId="60"/>
  </si>
  <si>
    <t>遮水シートの補修</t>
    <rPh sb="0" eb="2">
      <t>シャスイ</t>
    </rPh>
    <rPh sb="6" eb="8">
      <t>ホシュウ</t>
    </rPh>
    <phoneticPr fontId="60"/>
  </si>
  <si>
    <t>コンクリート構造物の目地詰め</t>
    <rPh sb="6" eb="9">
      <t>コウゾウブツ</t>
    </rPh>
    <rPh sb="10" eb="12">
      <t>メジ</t>
    </rPh>
    <rPh sb="12" eb="13">
      <t>ツ</t>
    </rPh>
    <phoneticPr fontId="60"/>
  </si>
  <si>
    <t>コンクリート構造物の表面劣化への対応</t>
    <rPh sb="6" eb="9">
      <t>コウゾウブツ</t>
    </rPh>
    <rPh sb="10" eb="12">
      <t>ヒョウメン</t>
    </rPh>
    <rPh sb="12" eb="14">
      <t>レッカ</t>
    </rPh>
    <rPh sb="16" eb="18">
      <t>タイオウ</t>
    </rPh>
    <phoneticPr fontId="60"/>
  </si>
  <si>
    <t>堤体浸食の早期補修</t>
    <rPh sb="0" eb="2">
      <t>テイタイ</t>
    </rPh>
    <rPh sb="2" eb="4">
      <t>シンショク</t>
    </rPh>
    <rPh sb="5" eb="7">
      <t>ソウキ</t>
    </rPh>
    <rPh sb="7" eb="9">
      <t>ホシュウ</t>
    </rPh>
    <phoneticPr fontId="60"/>
  </si>
  <si>
    <t>破損施設の補修（ため池の堤体）</t>
    <rPh sb="0" eb="4">
      <t>ハソンシセツ</t>
    </rPh>
    <rPh sb="5" eb="7">
      <t>ホシュウ</t>
    </rPh>
    <rPh sb="10" eb="11">
      <t>イケ</t>
    </rPh>
    <rPh sb="12" eb="14">
      <t>テイタイ</t>
    </rPh>
    <phoneticPr fontId="60"/>
  </si>
  <si>
    <t>破損施設の補修（ため池の附帯施設）</t>
    <rPh sb="0" eb="4">
      <t>ハソンシセツ</t>
    </rPh>
    <rPh sb="5" eb="7">
      <t>ホシュウ</t>
    </rPh>
    <rPh sb="10" eb="11">
      <t>イケ</t>
    </rPh>
    <rPh sb="12" eb="16">
      <t>フタイシセツ</t>
    </rPh>
    <phoneticPr fontId="60"/>
  </si>
  <si>
    <t>108ため池安全施設の補修等</t>
    <rPh sb="5" eb="6">
      <t>イケ</t>
    </rPh>
    <rPh sb="6" eb="8">
      <t>アンゼン</t>
    </rPh>
    <rPh sb="8" eb="10">
      <t>シセツ</t>
    </rPh>
    <rPh sb="11" eb="13">
      <t>ホシュウ</t>
    </rPh>
    <rPh sb="13" eb="14">
      <t>トウ</t>
    </rPh>
    <phoneticPr fontId="60"/>
  </si>
  <si>
    <t>46施設等の定期的な巡回点検・清掃</t>
    <rPh sb="2" eb="4">
      <t>シセツ</t>
    </rPh>
    <rPh sb="4" eb="5">
      <t>トウ</t>
    </rPh>
    <rPh sb="6" eb="9">
      <t>テイキテキ</t>
    </rPh>
    <rPh sb="10" eb="12">
      <t>ジュンカイ</t>
    </rPh>
    <rPh sb="12" eb="14">
      <t>テンケン</t>
    </rPh>
    <rPh sb="15" eb="17">
      <t>セイソウ</t>
    </rPh>
    <phoneticPr fontId="60"/>
  </si>
  <si>
    <t>小段の設置</t>
    <rPh sb="0" eb="2">
      <t>コダン</t>
    </rPh>
    <rPh sb="3" eb="5">
      <t>セッチ</t>
    </rPh>
    <phoneticPr fontId="60"/>
  </si>
  <si>
    <t>56農村環境保全活動の幅広い展開</t>
    <rPh sb="2" eb="4">
      <t>ノウソン</t>
    </rPh>
    <rPh sb="4" eb="6">
      <t>カンキョウ</t>
    </rPh>
    <rPh sb="6" eb="8">
      <t>ホゼン</t>
    </rPh>
    <rPh sb="8" eb="10">
      <t>カツドウ</t>
    </rPh>
    <rPh sb="11" eb="13">
      <t>ハバヒロ</t>
    </rPh>
    <rPh sb="14" eb="16">
      <t>テンカイ</t>
    </rPh>
    <phoneticPr fontId="60"/>
  </si>
  <si>
    <t>高度な保全活動</t>
    <rPh sb="0" eb="2">
      <t>コウド</t>
    </rPh>
    <rPh sb="3" eb="5">
      <t>ホゼン</t>
    </rPh>
    <rPh sb="5" eb="7">
      <t>カツドウ</t>
    </rPh>
    <phoneticPr fontId="60"/>
  </si>
  <si>
    <t>　持続的な畦畔管理　法面への小段（犬走）設置</t>
    <phoneticPr fontId="60"/>
  </si>
  <si>
    <t>　農地の保全　土壌抽出防止　グリーンベルト等の設置</t>
    <rPh sb="1" eb="3">
      <t>ノウチ</t>
    </rPh>
    <rPh sb="4" eb="6">
      <t>ホゼン</t>
    </rPh>
    <rPh sb="7" eb="9">
      <t>ドジョウ</t>
    </rPh>
    <rPh sb="9" eb="11">
      <t>チュウシュツ</t>
    </rPh>
    <rPh sb="11" eb="13">
      <t>ボウシ</t>
    </rPh>
    <rPh sb="21" eb="22">
      <t>トウ</t>
    </rPh>
    <rPh sb="23" eb="25">
      <t>セッチ</t>
    </rPh>
    <phoneticPr fontId="60"/>
  </si>
  <si>
    <t>43畑からの土砂流出対策</t>
    <rPh sb="2" eb="3">
      <t>ハタケ</t>
    </rPh>
    <rPh sb="6" eb="8">
      <t>ドシャ</t>
    </rPh>
    <rPh sb="8" eb="10">
      <t>リュウシュツ</t>
    </rPh>
    <rPh sb="10" eb="12">
      <t>タイサク</t>
    </rPh>
    <phoneticPr fontId="60"/>
  </si>
  <si>
    <t>排水路沿いの林地帯等の適正管理</t>
    <rPh sb="0" eb="3">
      <t>ハイスイロ</t>
    </rPh>
    <rPh sb="3" eb="4">
      <t>ゾ</t>
    </rPh>
    <rPh sb="6" eb="8">
      <t>リンチ</t>
    </rPh>
    <rPh sb="8" eb="9">
      <t>タイ</t>
    </rPh>
    <rPh sb="9" eb="10">
      <t>トウ</t>
    </rPh>
    <rPh sb="11" eb="13">
      <t>テキセイ</t>
    </rPh>
    <rPh sb="13" eb="15">
      <t>カンリ</t>
    </rPh>
    <phoneticPr fontId="60"/>
  </si>
  <si>
    <t>沈砂池の適正管理</t>
    <rPh sb="0" eb="3">
      <t>チンサチ</t>
    </rPh>
    <rPh sb="4" eb="6">
      <t>テキセイ</t>
    </rPh>
    <rPh sb="6" eb="8">
      <t>カンリ</t>
    </rPh>
    <phoneticPr fontId="60"/>
  </si>
  <si>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60"/>
  </si>
  <si>
    <t>資源向上支払交付金（共同活動）</t>
    <rPh sb="0" eb="2">
      <t>シゲン</t>
    </rPh>
    <rPh sb="4" eb="6">
      <t>シハライ</t>
    </rPh>
    <rPh sb="10" eb="12">
      <t>キョウドウ</t>
    </rPh>
    <rPh sb="12" eb="14">
      <t>カツドウ</t>
    </rPh>
    <phoneticPr fontId="60"/>
  </si>
  <si>
    <t>資源向上支払交付金（共同活動）</t>
    <rPh sb="0" eb="2">
      <t>シゲン</t>
    </rPh>
    <rPh sb="4" eb="6">
      <t>シハライ</t>
    </rPh>
    <rPh sb="10" eb="12">
      <t>キョウドウ</t>
    </rPh>
    <rPh sb="12" eb="14">
      <t>カツドウ</t>
    </rPh>
    <phoneticPr fontId="45"/>
  </si>
  <si>
    <t>資源向上支払交付金（共同活動）</t>
    <rPh sb="0" eb="9">
      <t>シゲンコウジョウシハライコウフキン</t>
    </rPh>
    <rPh sb="10" eb="12">
      <t>キョウドウ</t>
    </rPh>
    <rPh sb="12" eb="14">
      <t>カツドウ</t>
    </rPh>
    <phoneticPr fontId="45"/>
  </si>
  <si>
    <r>
      <t>資源向上支払交付金</t>
    </r>
    <r>
      <rPr>
        <sz val="10"/>
        <color indexed="10"/>
        <rFont val="ＭＳ Ｐゴシック"/>
        <family val="3"/>
        <charset val="128"/>
      </rPr>
      <t>（共同活動）</t>
    </r>
    <r>
      <rPr>
        <sz val="12"/>
        <color indexed="10"/>
        <rFont val="ＭＳ Ｐゴシック"/>
        <family val="3"/>
        <charset val="128"/>
      </rPr>
      <t>　会計</t>
    </r>
    <rPh sb="10" eb="12">
      <t>キョウドウ</t>
    </rPh>
    <phoneticPr fontId="60"/>
  </si>
  <si>
    <t>資源向上支払交付金（共同活動）</t>
    <rPh sb="0" eb="4">
      <t>シゲンコウジョウ</t>
    </rPh>
    <rPh sb="4" eb="9">
      <t>シハライコウフキン</t>
    </rPh>
    <rPh sb="10" eb="12">
      <t>キョウドウ</t>
    </rPh>
    <rPh sb="12" eb="14">
      <t>カツドウ</t>
    </rPh>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</si>
</sst>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41" formatCode="_ * #,##0_ ;_ * \-#,##0_ ;_ * &quot;-&quot;_ ;_ @_ "/>
    <numFmt numFmtId="176" formatCode="#,##0_ "/>
    <numFmt numFmtId="177" formatCode="&quot;¥&quot;#,##0_);[Red]\(&quot;¥&quot;#,##0\)"/>
    <numFmt numFmtId="178" formatCode="#,##0&quot;㎡&quot;"/>
    <numFmt numFmtId="179" formatCode="#,##0&quot;戸&quot;"/>
    <numFmt numFmtId="180" formatCode="#,##0&quot;円&quot;\ "/>
    <numFmt numFmtId="181" formatCode="#,##0.00_ "/>
    <numFmt numFmtId="182" formatCode="[$]ggge&quot;年&quot;m&quot;月&quot;d&quot;日&quot;;@"/>
    <numFmt numFmtId="183" formatCode="#,##0.0&quot;㏊&quot;\ "/>
    <numFmt numFmtId="184" formatCode="#,##0_);[Red]\(#,##0\)"/>
  </numFmts>
  <fonts count="147">
    <font>
      <sz val="11"/>
      <name val="ＭＳ Ｐゴシック"/>
      <family val="3"/>
      <charset val="128"/>
    </font>
    <font>
      <sz val="11"/>
      <color theme="1"/>
      <name val="ＭＳ ゴシック"/>
      <family val="2"/>
      <charset val="128"/>
    </font>
    <font>
      <sz val="11"/>
      <color theme="1"/>
      <name val="ＭＳ ゴシック"/>
      <family val="2"/>
      <charset val="128"/>
    </font>
    <font>
      <sz val="11"/>
      <color indexed="10"/>
      <name val="HGｺﾞｼｯｸM"/>
      <family val="3"/>
      <charset val="128"/>
    </font>
    <font>
      <u/>
      <sz val="11"/>
      <name val="ＭＳ Ｐゴシック"/>
      <family val="3"/>
      <charset val="128"/>
    </font>
    <font>
      <b/>
      <u/>
      <sz val="11"/>
      <name val="ＭＳ Ｐゴシック"/>
      <family val="3"/>
      <charset val="128"/>
    </font>
    <font>
      <sz val="10"/>
      <color indexed="10"/>
      <name val="HGｺﾞｼｯｸM"/>
      <family val="3"/>
      <charset val="128"/>
    </font>
    <font>
      <b/>
      <sz val="11"/>
      <color indexed="10"/>
      <name val="ＭＳ Ｐゴシック"/>
      <family val="3"/>
      <charset val="128"/>
    </font>
    <font>
      <sz val="16"/>
      <name val="ＭＳ Ｐゴシック"/>
      <family val="3"/>
      <charset val="128"/>
    </font>
    <font>
      <sz val="22"/>
      <name val="ＭＳ Ｐゴシック"/>
      <family val="3"/>
      <charset val="128"/>
    </font>
    <font>
      <sz val="9"/>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8"/>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12"/>
      <name val="ＭＳ Ｐゴシック"/>
      <family val="3"/>
      <charset val="128"/>
    </font>
    <font>
      <sz val="11"/>
      <name val="ＭＳ 明朝"/>
      <family val="1"/>
      <charset val="128"/>
    </font>
    <font>
      <sz val="24"/>
      <name val="ＭＳ Ｐゴシック"/>
      <family val="3"/>
      <charset val="128"/>
    </font>
    <font>
      <sz val="14"/>
      <name val="ＭＳ Ｐゴシック"/>
      <family val="3"/>
      <charset val="128"/>
    </font>
    <font>
      <b/>
      <sz val="22"/>
      <name val="ＭＳ Ｐゴシック"/>
      <family val="3"/>
      <charset val="128"/>
    </font>
    <font>
      <b/>
      <sz val="11"/>
      <name val="ＭＳ Ｐゴシック"/>
      <family val="3"/>
      <charset val="128"/>
    </font>
    <font>
      <sz val="12"/>
      <name val="ＭＳ Ｐゴシック"/>
      <family val="3"/>
      <charset val="128"/>
    </font>
    <font>
      <sz val="10"/>
      <name val="HGｺﾞｼｯｸM"/>
      <family val="3"/>
      <charset val="128"/>
    </font>
    <font>
      <b/>
      <sz val="12"/>
      <color indexed="10"/>
      <name val="ＭＳ Ｐゴシック"/>
      <family val="3"/>
      <charset val="128"/>
    </font>
    <font>
      <b/>
      <sz val="12"/>
      <color indexed="9"/>
      <name val="ＭＳ Ｐゴシック"/>
      <family val="3"/>
      <charset val="128"/>
    </font>
    <font>
      <b/>
      <sz val="12"/>
      <color indexed="9"/>
      <name val="HGｺﾞｼｯｸM"/>
      <family val="3"/>
      <charset val="128"/>
    </font>
    <font>
      <sz val="8"/>
      <name val="ＭＳ ゴシック"/>
      <family val="3"/>
      <charset val="128"/>
    </font>
    <font>
      <b/>
      <sz val="11"/>
      <color indexed="10"/>
      <name val="ＭＳ 明朝"/>
      <family val="1"/>
      <charset val="128"/>
    </font>
    <font>
      <b/>
      <sz val="11"/>
      <name val="ＭＳ 明朝"/>
      <family val="1"/>
      <charset val="128"/>
    </font>
    <font>
      <sz val="11"/>
      <color indexed="10"/>
      <name val="ＭＳ 明朝"/>
      <family val="1"/>
      <charset val="128"/>
    </font>
    <font>
      <sz val="6"/>
      <name val="ＭＳ Ｐゴシック"/>
      <family val="3"/>
      <charset val="128"/>
    </font>
    <font>
      <sz val="9"/>
      <name val="ＭＳ Ｐゴシック"/>
      <family val="3"/>
      <charset val="128"/>
    </font>
    <font>
      <sz val="10"/>
      <name val="ＭＳ Ｐゴシック"/>
      <family val="3"/>
      <charset val="128"/>
    </font>
    <font>
      <b/>
      <sz val="10"/>
      <name val="HGｺﾞｼｯｸM"/>
      <family val="3"/>
      <charset val="128"/>
    </font>
    <font>
      <b/>
      <sz val="11"/>
      <color indexed="12"/>
      <name val="ＭＳ Ｐゴシック"/>
      <family val="3"/>
      <charset val="128"/>
    </font>
    <font>
      <sz val="10"/>
      <color indexed="10"/>
      <name val="ＭＳ Ｐゴシック"/>
      <family val="3"/>
      <charset val="128"/>
    </font>
    <font>
      <b/>
      <u/>
      <sz val="11"/>
      <color indexed="12"/>
      <name val="ＭＳ Ｐゴシック"/>
      <family val="3"/>
      <charset val="128"/>
    </font>
    <font>
      <b/>
      <i/>
      <sz val="10"/>
      <color indexed="14"/>
      <name val="HGSｺﾞｼｯｸM"/>
      <family val="3"/>
      <charset val="128"/>
    </font>
    <font>
      <sz val="11"/>
      <name val="HGｺﾞｼｯｸM"/>
      <family val="3"/>
      <charset val="128"/>
    </font>
    <font>
      <sz val="18"/>
      <name val="ＭＳ Ｐゴシック"/>
      <family val="3"/>
      <charset val="128"/>
    </font>
    <font>
      <b/>
      <sz val="14"/>
      <name val="ＭＳ 明朝"/>
      <family val="1"/>
      <charset val="128"/>
    </font>
    <font>
      <sz val="28"/>
      <name val="ＭＳ Ｐゴシック"/>
      <family val="3"/>
      <charset val="128"/>
    </font>
    <font>
      <sz val="16"/>
      <name val="HGｺﾞｼｯｸM"/>
      <family val="3"/>
      <charset val="128"/>
    </font>
    <font>
      <u/>
      <sz val="11"/>
      <color indexed="20"/>
      <name val="ＭＳ Ｐゴシック"/>
      <family val="3"/>
      <charset val="128"/>
    </font>
    <font>
      <sz val="11"/>
      <name val="ＭＳ Ｐゴシック"/>
      <family val="3"/>
      <charset val="128"/>
    </font>
    <font>
      <sz val="6"/>
      <name val="ＭＳ Ｐゴシック"/>
      <family val="3"/>
      <charset val="128"/>
    </font>
    <font>
      <sz val="14"/>
      <color indexed="10"/>
      <name val="ＭＳ Ｐゴシック"/>
      <family val="3"/>
      <charset val="128"/>
    </font>
    <font>
      <sz val="12"/>
      <name val="ＭＳ 明朝"/>
      <family val="1"/>
      <charset val="128"/>
    </font>
    <font>
      <u/>
      <sz val="11"/>
      <name val="ＭＳ 明朝"/>
      <family val="1"/>
      <charset val="128"/>
    </font>
    <font>
      <b/>
      <sz val="20"/>
      <color indexed="10"/>
      <name val="ＭＳ 明朝"/>
      <family val="1"/>
      <charset val="128"/>
    </font>
    <font>
      <sz val="20"/>
      <color indexed="10"/>
      <name val="ＭＳ 明朝"/>
      <family val="1"/>
      <charset val="128"/>
    </font>
    <font>
      <b/>
      <sz val="20"/>
      <color indexed="10"/>
      <name val="ＭＳ Ｐゴシック"/>
      <family val="3"/>
      <charset val="128"/>
    </font>
    <font>
      <sz val="12"/>
      <color indexed="8"/>
      <name val="ＭＳ Ｐ明朝"/>
      <family val="1"/>
      <charset val="128"/>
    </font>
    <font>
      <sz val="10"/>
      <color indexed="8"/>
      <name val="ＭＳ Ｐ明朝"/>
      <family val="1"/>
      <charset val="128"/>
    </font>
    <font>
      <sz val="14"/>
      <color indexed="8"/>
      <name val="ＭＳ Ｐ明朝"/>
      <family val="1"/>
      <charset val="128"/>
    </font>
    <font>
      <b/>
      <sz val="12"/>
      <color indexed="12"/>
      <name val="ＭＳ Ｐゴシック"/>
      <family val="3"/>
      <charset val="128"/>
    </font>
    <font>
      <sz val="12"/>
      <color indexed="10"/>
      <name val="ＭＳ Ｐゴシック"/>
      <family val="3"/>
      <charset val="128"/>
    </font>
    <font>
      <u/>
      <sz val="12"/>
      <color indexed="12"/>
      <name val="ＭＳ Ｐゴシック"/>
      <family val="3"/>
      <charset val="128"/>
    </font>
    <font>
      <sz val="12"/>
      <name val="HGｺﾞｼｯｸM"/>
      <family val="3"/>
      <charset val="128"/>
    </font>
    <font>
      <sz val="12"/>
      <color indexed="10"/>
      <name val="ＭＳ 明朝"/>
      <family val="1"/>
      <charset val="128"/>
    </font>
    <font>
      <u/>
      <sz val="12"/>
      <name val="ＭＳ 明朝"/>
      <family val="1"/>
      <charset val="128"/>
    </font>
    <font>
      <b/>
      <sz val="14"/>
      <color indexed="10"/>
      <name val="ＭＳ Ｐゴシック"/>
      <family val="3"/>
      <charset val="128"/>
    </font>
    <font>
      <b/>
      <sz val="12"/>
      <color indexed="10"/>
      <name val="ＭＳ 明朝"/>
      <family val="1"/>
      <charset val="128"/>
    </font>
    <font>
      <sz val="11"/>
      <color indexed="8"/>
      <name val="ＭＳ Ｐ明朝"/>
      <family val="1"/>
      <charset val="128"/>
    </font>
    <font>
      <strike/>
      <sz val="10"/>
      <name val="ＭＳ Ｐゴシック"/>
      <family val="3"/>
      <charset val="128"/>
    </font>
    <font>
      <strike/>
      <sz val="11"/>
      <name val="ＭＳ Ｐゴシック"/>
      <family val="3"/>
      <charset val="128"/>
    </font>
    <font>
      <sz val="9"/>
      <color indexed="81"/>
      <name val="MS P ゴシック"/>
      <family val="3"/>
      <charset val="128"/>
    </font>
    <font>
      <b/>
      <sz val="9"/>
      <color indexed="81"/>
      <name val="MS P ゴシック"/>
      <family val="3"/>
      <charset val="128"/>
    </font>
    <font>
      <sz val="12"/>
      <color indexed="81"/>
      <name val="MS P ゴシック"/>
      <family val="3"/>
      <charset val="128"/>
    </font>
    <font>
      <b/>
      <sz val="18"/>
      <color indexed="10"/>
      <name val="HGｺﾞｼｯｸM"/>
      <family val="3"/>
      <charset val="128"/>
    </font>
    <font>
      <b/>
      <sz val="16"/>
      <color indexed="10"/>
      <name val="ＭＳ Ｐゴシック"/>
      <family val="3"/>
      <charset val="128"/>
    </font>
    <font>
      <b/>
      <sz val="18"/>
      <color indexed="10"/>
      <name val="ＭＳ Ｐゴシック"/>
      <family val="3"/>
      <charset val="128"/>
    </font>
    <font>
      <b/>
      <sz val="72"/>
      <color indexed="10"/>
      <name val="ＭＳ Ｐゴシック"/>
      <family val="3"/>
      <charset val="128"/>
    </font>
    <font>
      <sz val="14"/>
      <name val="HGｺﾞｼｯｸM"/>
      <family val="3"/>
      <charset val="128"/>
    </font>
    <font>
      <sz val="9"/>
      <color indexed="10"/>
      <name val="HGｺﾞｼｯｸM"/>
      <family val="3"/>
      <charset val="128"/>
    </font>
    <font>
      <sz val="12"/>
      <color indexed="10"/>
      <name val="HGｺﾞｼｯｸM"/>
      <family val="3"/>
      <charset val="128"/>
    </font>
    <font>
      <b/>
      <sz val="14"/>
      <color indexed="10"/>
      <name val="HGｺﾞｼｯｸM"/>
      <family val="3"/>
      <charset val="128"/>
    </font>
    <font>
      <u/>
      <sz val="12"/>
      <name val="ＭＳ Ｐゴシック"/>
      <family val="3"/>
      <charset val="128"/>
    </font>
    <font>
      <u/>
      <sz val="11"/>
      <color indexed="8"/>
      <name val="ＭＳ Ｐ明朝"/>
      <family val="1"/>
      <charset val="128"/>
    </font>
    <font>
      <b/>
      <sz val="24"/>
      <color indexed="10"/>
      <name val="ＭＳ Ｐゴシック"/>
      <family val="3"/>
      <charset val="128"/>
    </font>
    <font>
      <b/>
      <sz val="18"/>
      <color indexed="10"/>
      <name val="ＭＳ 明朝"/>
      <family val="1"/>
      <charset val="128"/>
    </font>
    <font>
      <b/>
      <sz val="12"/>
      <name val="ＭＳ 明朝"/>
      <family val="1"/>
      <charset val="128"/>
    </font>
    <font>
      <u/>
      <sz val="12"/>
      <color indexed="10"/>
      <name val="ＭＳ 明朝"/>
      <family val="1"/>
      <charset val="128"/>
    </font>
    <font>
      <b/>
      <sz val="16"/>
      <name val="ＭＳ Ｐゴシック"/>
      <family val="3"/>
      <charset val="128"/>
    </font>
    <font>
      <sz val="11.5"/>
      <name val="ＭＳ 明朝"/>
      <family val="1"/>
      <charset val="128"/>
    </font>
    <font>
      <sz val="11.5"/>
      <color indexed="10"/>
      <name val="ＭＳ 明朝"/>
      <family val="1"/>
      <charset val="128"/>
    </font>
    <font>
      <sz val="14"/>
      <name val="ＭＳ 明朝"/>
      <family val="1"/>
      <charset val="128"/>
    </font>
    <font>
      <sz val="12"/>
      <name val="ＭＳ ゴシック"/>
      <family val="3"/>
      <charset val="128"/>
    </font>
    <font>
      <b/>
      <sz val="12"/>
      <color indexed="10"/>
      <name val="ＭＳ ゴシック"/>
      <family val="3"/>
      <charset val="128"/>
    </font>
    <font>
      <sz val="22"/>
      <name val="ＭＳ ゴシック"/>
      <family val="3"/>
      <charset val="128"/>
    </font>
    <font>
      <b/>
      <sz val="12"/>
      <color indexed="12"/>
      <name val="ＭＳ ゴシック"/>
      <family val="3"/>
      <charset val="128"/>
    </font>
    <font>
      <sz val="12"/>
      <color indexed="10"/>
      <name val="ＭＳ ゴシック"/>
      <family val="3"/>
      <charset val="128"/>
    </font>
    <font>
      <sz val="10"/>
      <name val="ＭＳ ゴシック"/>
      <family val="3"/>
      <charset val="128"/>
    </font>
    <font>
      <u/>
      <sz val="12"/>
      <color indexed="12"/>
      <name val="ＭＳ ゴシック"/>
      <family val="3"/>
      <charset val="128"/>
    </font>
    <font>
      <u/>
      <sz val="12"/>
      <color indexed="10"/>
      <name val="ＭＳ ゴシック"/>
      <family val="3"/>
      <charset val="128"/>
    </font>
    <font>
      <sz val="6"/>
      <name val="ＭＳ Ｐゴシック"/>
      <family val="3"/>
      <charset val="128"/>
    </font>
    <font>
      <b/>
      <sz val="18"/>
      <name val="ＭＳ Ｐゴシック"/>
      <family val="3"/>
      <charset val="128"/>
    </font>
    <font>
      <b/>
      <sz val="14"/>
      <color indexed="10"/>
      <name val="ＭＳ 明朝"/>
      <family val="1"/>
      <charset val="128"/>
    </font>
    <font>
      <b/>
      <sz val="12"/>
      <color indexed="10"/>
      <name val="HGｺﾞｼｯｸM"/>
      <family val="3"/>
      <charset val="128"/>
    </font>
    <font>
      <sz val="8"/>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26"/>
      <color rgb="FFFF0000"/>
      <name val="ＭＳ 明朝"/>
      <family val="1"/>
      <charset val="128"/>
    </font>
    <font>
      <sz val="12"/>
      <color rgb="FFFF0000"/>
      <name val="ＭＳ ゴシック"/>
      <family val="3"/>
      <charset val="128"/>
    </font>
    <font>
      <u/>
      <sz val="12"/>
      <color rgb="FFFF0000"/>
      <name val="ＭＳ ゴシック"/>
      <family val="3"/>
      <charset val="128"/>
    </font>
    <font>
      <b/>
      <sz val="12"/>
      <color theme="0"/>
      <name val="HGｺﾞｼｯｸM"/>
      <family val="3"/>
      <charset val="128"/>
    </font>
    <font>
      <sz val="10"/>
      <color rgb="FFFF0000"/>
      <name val="HGｺﾞｼｯｸM"/>
      <family val="3"/>
      <charset val="128"/>
    </font>
    <font>
      <sz val="11"/>
      <color rgb="FFFF0000"/>
      <name val="ＭＳ Ｐ明朝"/>
      <family val="1"/>
      <charset val="128"/>
    </font>
    <font>
      <b/>
      <sz val="12"/>
      <color rgb="FFFF0000"/>
      <name val="HGｺﾞｼｯｸM"/>
      <family val="3"/>
      <charset val="128"/>
    </font>
    <font>
      <b/>
      <sz val="11"/>
      <color rgb="FFFF0000"/>
      <name val="ＭＳ Ｐゴシック"/>
      <family val="3"/>
      <charset val="128"/>
    </font>
    <font>
      <b/>
      <sz val="12"/>
      <color rgb="FFFF0000"/>
      <name val="ＭＳ Ｐゴシック"/>
      <family val="3"/>
      <charset val="128"/>
    </font>
    <font>
      <b/>
      <sz val="11"/>
      <color rgb="FFFF0000"/>
      <name val="ＭＳ Ｐ明朝"/>
      <family val="1"/>
      <charset val="128"/>
    </font>
    <font>
      <b/>
      <sz val="10"/>
      <color rgb="FFFF0000"/>
      <name val="ＭＳ Ｐゴシック"/>
      <family val="3"/>
      <charset val="128"/>
    </font>
    <font>
      <sz val="12"/>
      <color rgb="FFFF0000"/>
      <name val="HGｺﾞｼｯｸM"/>
      <family val="3"/>
      <charset val="128"/>
    </font>
    <font>
      <sz val="13"/>
      <color theme="1"/>
      <name val="ＭＳ Ｐゴシック"/>
      <family val="3"/>
      <charset val="128"/>
    </font>
    <font>
      <b/>
      <sz val="12"/>
      <color theme="1"/>
      <name val="ＭＳ Ｐ明朝"/>
      <family val="1"/>
      <charset val="128"/>
    </font>
    <font>
      <sz val="20"/>
      <color theme="1"/>
      <name val="ＭＳ Ｐ明朝"/>
      <family val="1"/>
      <charset val="128"/>
    </font>
    <font>
      <b/>
      <sz val="14"/>
      <color rgb="FFFF0000"/>
      <name val="ＭＳ Ｐゴシック"/>
      <family val="3"/>
      <charset val="128"/>
    </font>
    <font>
      <sz val="18"/>
      <color theme="1"/>
      <name val="ＭＳ Ｐ明朝"/>
      <family val="1"/>
      <charset val="128"/>
    </font>
    <font>
      <b/>
      <sz val="20"/>
      <color rgb="FFFF0000"/>
      <name val="ＭＳ Ｐ明朝"/>
      <family val="1"/>
      <charset val="128"/>
    </font>
    <font>
      <sz val="22"/>
      <color rgb="FFFF0000"/>
      <name val="ＭＳ Ｐゴシック"/>
      <family val="3"/>
      <charset val="128"/>
    </font>
    <font>
      <sz val="14"/>
      <color theme="1"/>
      <name val="ＭＳ ゴシック"/>
      <family val="2"/>
      <charset val="128"/>
    </font>
    <font>
      <sz val="6"/>
      <name val="ＭＳ ゴシック"/>
      <family val="2"/>
      <charset val="128"/>
    </font>
    <font>
      <sz val="11"/>
      <color rgb="FFFF0000"/>
      <name val="ＭＳ ゴシック"/>
      <family val="2"/>
      <charset val="128"/>
    </font>
    <font>
      <b/>
      <sz val="11"/>
      <color theme="1"/>
      <name val="ＭＳ ゴシック"/>
      <family val="3"/>
      <charset val="128"/>
    </font>
    <font>
      <sz val="8"/>
      <name val="ＭＳ 明朝"/>
      <family val="1"/>
      <charset val="128"/>
    </font>
    <font>
      <sz val="8"/>
      <name val="Century"/>
      <family val="1"/>
    </font>
    <font>
      <sz val="11"/>
      <color theme="0"/>
      <name val="ＭＳ Ｐゴシック"/>
      <family val="3"/>
      <charset val="128"/>
    </font>
    <font>
      <sz val="8"/>
      <color theme="0"/>
      <name val="ＭＳ ゴシック"/>
      <family val="3"/>
      <charset val="128"/>
    </font>
    <font>
      <sz val="8"/>
      <color theme="0"/>
      <name val="ＭＳ Ｐゴシック"/>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
      <patternFill patternType="solid">
        <fgColor rgb="FF00FF00"/>
        <bgColor indexed="64"/>
      </patternFill>
    </fill>
    <fill>
      <patternFill patternType="solid">
        <fgColor rgb="FF969696"/>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4" tint="0.59999389629810485"/>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style="thin">
        <color indexed="10"/>
      </right>
      <top style="thin">
        <color indexed="10"/>
      </top>
      <bottom style="thin">
        <color indexed="10"/>
      </bottom>
      <diagonal/>
    </border>
    <border>
      <left style="medium">
        <color indexed="10"/>
      </left>
      <right style="thin">
        <color indexed="10"/>
      </right>
      <top style="medium">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top style="thin">
        <color indexed="10"/>
      </top>
      <bottom style="thin">
        <color indexed="10"/>
      </bottom>
      <diagonal/>
    </border>
    <border>
      <left style="thin">
        <color indexed="10"/>
      </left>
      <right/>
      <top style="medium">
        <color indexed="10"/>
      </top>
      <bottom style="thin">
        <color indexed="10"/>
      </bottom>
      <diagonal/>
    </border>
    <border>
      <left style="thin">
        <color indexed="10"/>
      </left>
      <right style="thin">
        <color indexed="10"/>
      </right>
      <top/>
      <bottom style="thin">
        <color indexed="10"/>
      </bottom>
      <diagonal/>
    </border>
    <border>
      <left style="thin">
        <color indexed="10"/>
      </left>
      <right style="medium">
        <color indexed="10"/>
      </right>
      <top style="medium">
        <color indexed="10"/>
      </top>
      <bottom style="thin">
        <color indexed="10"/>
      </bottom>
      <diagonal/>
    </border>
    <border>
      <left style="thin">
        <color indexed="10"/>
      </left>
      <right style="thin">
        <color indexed="10"/>
      </right>
      <top style="thin">
        <color indexed="10"/>
      </top>
      <bottom style="thin">
        <color indexed="10"/>
      </bottom>
      <diagonal/>
    </border>
    <border>
      <left/>
      <right/>
      <top style="thin">
        <color indexed="10"/>
      </top>
      <bottom/>
      <diagonal/>
    </border>
    <border>
      <left/>
      <right/>
      <top style="thin">
        <color indexed="10"/>
      </top>
      <bottom style="thin">
        <color indexed="10"/>
      </bottom>
      <diagonal/>
    </border>
    <border>
      <left style="thin">
        <color indexed="10"/>
      </left>
      <right style="thin">
        <color indexed="10"/>
      </right>
      <top/>
      <bottom style="medium">
        <color indexed="10"/>
      </bottom>
      <diagonal/>
    </border>
    <border>
      <left/>
      <right/>
      <top style="dotted">
        <color indexed="64"/>
      </top>
      <bottom/>
      <diagonal/>
    </border>
    <border>
      <left style="thin">
        <color indexed="10"/>
      </left>
      <right style="medium">
        <color indexed="10"/>
      </right>
      <top style="thin">
        <color indexed="10"/>
      </top>
      <bottom style="thin">
        <color indexed="10"/>
      </bottom>
      <diagonal/>
    </border>
    <border>
      <left style="thin">
        <color indexed="10"/>
      </left>
      <right/>
      <top/>
      <bottom style="thin">
        <color indexed="10"/>
      </bottom>
      <diagonal/>
    </border>
    <border>
      <left/>
      <right/>
      <top/>
      <bottom style="dotted">
        <color indexed="64"/>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0"/>
      </left>
      <right style="thin">
        <color indexed="10"/>
      </right>
      <top style="thin">
        <color indexed="10"/>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10"/>
      </right>
      <top style="thin">
        <color indexed="10"/>
      </top>
      <bottom style="thin">
        <color indexed="10"/>
      </bottom>
      <diagonal/>
    </border>
    <border diagonalUp="1">
      <left style="thin">
        <color indexed="10"/>
      </left>
      <right style="thin">
        <color indexed="10"/>
      </right>
      <top style="thin">
        <color indexed="10"/>
      </top>
      <bottom style="thin">
        <color indexed="10"/>
      </bottom>
      <diagonal style="thin">
        <color indexed="10"/>
      </diagonal>
    </border>
    <border diagonalUp="1">
      <left style="thin">
        <color indexed="10"/>
      </left>
      <right style="thin">
        <color indexed="10"/>
      </right>
      <top/>
      <bottom style="thin">
        <color indexed="10"/>
      </bottom>
      <diagonal style="thin">
        <color indexed="10"/>
      </diagonal>
    </border>
    <border diagonalUp="1">
      <left style="thin">
        <color indexed="10"/>
      </left>
      <right style="thin">
        <color indexed="10"/>
      </right>
      <top/>
      <bottom style="medium">
        <color indexed="10"/>
      </bottom>
      <diagonal style="thin">
        <color indexed="10"/>
      </diagonal>
    </border>
    <border diagonalUp="1">
      <left style="thin">
        <color indexed="10"/>
      </left>
      <right style="thin">
        <color indexed="10"/>
      </right>
      <top style="medium">
        <color indexed="10"/>
      </top>
      <bottom style="thin">
        <color indexed="10"/>
      </bottom>
      <diagonal style="thin">
        <color indexed="10"/>
      </diagonal>
    </border>
    <border>
      <left/>
      <right/>
      <top/>
      <bottom style="hair">
        <color indexed="64"/>
      </bottom>
      <diagonal/>
    </border>
    <border>
      <left style="thin">
        <color indexed="10"/>
      </left>
      <right style="thin">
        <color indexed="10"/>
      </right>
      <top style="thin">
        <color indexed="10"/>
      </top>
      <bottom style="medium">
        <color indexed="10"/>
      </bottom>
      <diagonal/>
    </border>
    <border>
      <left style="thin">
        <color indexed="10"/>
      </left>
      <right style="medium">
        <color indexed="10"/>
      </right>
      <top style="thin">
        <color indexed="10"/>
      </top>
      <bottom/>
      <diagonal/>
    </border>
    <border>
      <left style="thin">
        <color indexed="10"/>
      </left>
      <right style="medium">
        <color indexed="10"/>
      </right>
      <top style="thin">
        <color indexed="10"/>
      </top>
      <bottom style="medium">
        <color indexed="10"/>
      </bottom>
      <diagonal/>
    </border>
    <border>
      <left style="thin">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10"/>
      </left>
      <right style="thin">
        <color indexed="10"/>
      </right>
      <top style="thin">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thin">
        <color indexed="10"/>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style="thin">
        <color indexed="10"/>
      </right>
      <top/>
      <bottom/>
      <diagonal/>
    </border>
    <border>
      <left/>
      <right style="medium">
        <color indexed="10"/>
      </right>
      <top style="thin">
        <color indexed="10"/>
      </top>
      <bottom/>
      <diagonal/>
    </border>
    <border>
      <left/>
      <right style="medium">
        <color indexed="10"/>
      </right>
      <top/>
      <bottom/>
      <diagonal/>
    </border>
    <border>
      <left/>
      <right style="medium">
        <color indexed="10"/>
      </right>
      <top/>
      <bottom style="thin">
        <color indexed="10"/>
      </bottom>
      <diagonal/>
    </border>
    <border>
      <left/>
      <right style="medium">
        <color indexed="10"/>
      </right>
      <top style="medium">
        <color indexed="10"/>
      </top>
      <bottom style="thin">
        <color indexed="10"/>
      </bottom>
      <diagonal/>
    </border>
    <border>
      <left/>
      <right style="medium">
        <color indexed="10"/>
      </right>
      <top style="thin">
        <color indexed="10"/>
      </top>
      <bottom style="thin">
        <color indexed="10"/>
      </bottom>
      <diagonal/>
    </border>
    <border>
      <left style="thin">
        <color indexed="10"/>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top style="thin">
        <color indexed="10"/>
      </top>
      <bottom/>
      <diagonal/>
    </border>
    <border>
      <left style="medium">
        <color indexed="10"/>
      </left>
      <right/>
      <top/>
      <bottom/>
      <diagonal/>
    </border>
    <border>
      <left style="medium">
        <color indexed="10"/>
      </left>
      <right/>
      <top/>
      <bottom style="thin">
        <color indexed="10"/>
      </bottom>
      <diagonal/>
    </border>
    <border>
      <left style="medium">
        <color indexed="10"/>
      </left>
      <right style="thin">
        <color indexed="10"/>
      </right>
      <top/>
      <bottom style="thin">
        <color indexed="10"/>
      </bottom>
      <diagonal/>
    </border>
    <border>
      <left style="thin">
        <color indexed="10"/>
      </left>
      <right/>
      <top style="thin">
        <color indexed="10"/>
      </top>
      <bottom style="hair">
        <color indexed="10"/>
      </bottom>
      <diagonal/>
    </border>
    <border>
      <left/>
      <right style="medium">
        <color indexed="10"/>
      </right>
      <top style="thin">
        <color indexed="10"/>
      </top>
      <bottom style="hair">
        <color indexed="10"/>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diagonalUp="1">
      <left style="thin">
        <color indexed="10"/>
      </left>
      <right/>
      <top style="thin">
        <color indexed="10"/>
      </top>
      <bottom style="thin">
        <color indexed="10"/>
      </bottom>
      <diagonal style="thin">
        <color indexed="10"/>
      </diagonal>
    </border>
    <border diagonalUp="1">
      <left/>
      <right style="thin">
        <color indexed="10"/>
      </right>
      <top style="thin">
        <color indexed="10"/>
      </top>
      <bottom style="thin">
        <color indexed="10"/>
      </bottom>
      <diagonal style="thin">
        <color indexed="10"/>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5">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5" fillId="21" borderId="0" applyNumberFormat="0" applyBorder="0" applyAlignment="0" applyProtection="0">
      <alignment vertical="center"/>
    </xf>
    <xf numFmtId="0" fontId="16" fillId="0" borderId="0" applyNumberFormat="0" applyFill="0" applyBorder="0" applyAlignment="0" applyProtection="0">
      <alignment vertical="top"/>
      <protection locked="0"/>
    </xf>
    <xf numFmtId="0" fontId="59"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59" fillId="0" borderId="0" applyFon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2" fillId="0" borderId="0">
      <alignment vertical="center"/>
    </xf>
  </cellStyleXfs>
  <cellXfs count="1463">
    <xf numFmtId="0" fontId="0" fillId="0" borderId="0" xfId="0">
      <alignmen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vertical="center" wrapText="1"/>
    </xf>
    <xf numFmtId="0" fontId="0" fillId="0" borderId="0" xfId="0" applyAlignment="1">
      <alignment vertical="center" textRotation="255"/>
    </xf>
    <xf numFmtId="0" fontId="29" fillId="0" borderId="0" xfId="0" applyFont="1">
      <alignment vertical="center"/>
    </xf>
    <xf numFmtId="0" fontId="30" fillId="0" borderId="0" xfId="0" applyFont="1" applyAlignment="1">
      <alignment horizontal="center" vertical="center"/>
    </xf>
    <xf numFmtId="0" fontId="0" fillId="0" borderId="11" xfId="0" applyBorder="1" applyAlignment="1">
      <alignment horizontal="center" vertical="center"/>
    </xf>
    <xf numFmtId="0" fontId="30" fillId="0" borderId="11" xfId="0" applyFont="1" applyBorder="1" applyAlignment="1">
      <alignment horizontal="center" vertical="center"/>
    </xf>
    <xf numFmtId="0" fontId="31" fillId="0" borderId="0" xfId="0" applyFont="1">
      <alignment vertical="center"/>
    </xf>
    <xf numFmtId="0" fontId="31" fillId="0" borderId="0" xfId="0" applyFont="1" applyAlignment="1">
      <alignment horizontal="distributed" vertical="center"/>
    </xf>
    <xf numFmtId="0" fontId="32" fillId="0" borderId="0" xfId="0" applyFont="1" applyAlignment="1">
      <alignment horizontal="centerContinuous" vertical="center"/>
    </xf>
    <xf numFmtId="0" fontId="0" fillId="0" borderId="0" xfId="0" applyAlignment="1">
      <alignment horizontal="centerContinuous" vertical="center"/>
    </xf>
    <xf numFmtId="0" fontId="33" fillId="0" borderId="0" xfId="0" applyFont="1">
      <alignment vertical="center"/>
    </xf>
    <xf numFmtId="0" fontId="0" fillId="0" borderId="0" xfId="0" applyAlignment="1">
      <alignment horizontal="distributed" vertical="center"/>
    </xf>
    <xf numFmtId="0" fontId="0" fillId="0" borderId="0" xfId="0" applyAlignment="1">
      <alignment horizontal="right" vertical="center"/>
    </xf>
    <xf numFmtId="0" fontId="0" fillId="0" borderId="14" xfId="0" applyBorder="1">
      <alignment vertical="center"/>
    </xf>
    <xf numFmtId="0" fontId="0" fillId="0" borderId="15" xfId="0" applyBorder="1">
      <alignment vertical="center"/>
    </xf>
    <xf numFmtId="0" fontId="32" fillId="0" borderId="0" xfId="0" applyFont="1" applyAlignment="1">
      <alignment horizontal="center" vertical="center"/>
    </xf>
    <xf numFmtId="0" fontId="0" fillId="0" borderId="0" xfId="0" applyAlignment="1">
      <alignment vertical="center" shrinkToFit="1"/>
    </xf>
    <xf numFmtId="0" fontId="0" fillId="0" borderId="16" xfId="0" applyBorder="1">
      <alignment vertical="center"/>
    </xf>
    <xf numFmtId="0" fontId="34" fillId="0" borderId="11" xfId="0" applyFont="1" applyBorder="1" applyAlignment="1">
      <alignment horizontal="center" vertical="center"/>
    </xf>
    <xf numFmtId="0" fontId="34" fillId="0" borderId="15" xfId="0" applyFont="1" applyBorder="1" applyAlignment="1">
      <alignment horizontal="center" vertical="center"/>
    </xf>
    <xf numFmtId="0" fontId="31" fillId="0" borderId="17" xfId="0" applyFont="1" applyBorder="1" applyAlignment="1">
      <alignment horizontal="center" vertical="center"/>
    </xf>
    <xf numFmtId="0" fontId="0" fillId="0" borderId="0" xfId="0" applyAlignment="1">
      <alignment horizontal="left" vertical="center"/>
    </xf>
    <xf numFmtId="0" fontId="29" fillId="0" borderId="0" xfId="0" applyFont="1" applyAlignment="1">
      <alignment vertical="center" shrinkToFit="1"/>
    </xf>
    <xf numFmtId="176" fontId="29" fillId="0" borderId="0" xfId="0" applyNumberFormat="1" applyFont="1">
      <alignment vertical="center"/>
    </xf>
    <xf numFmtId="0" fontId="0" fillId="0" borderId="0" xfId="0" applyAlignment="1">
      <alignment horizontal="center" vertical="center" shrinkToFit="1"/>
    </xf>
    <xf numFmtId="0" fontId="0" fillId="0" borderId="0" xfId="0" applyAlignment="1">
      <alignment vertical="top"/>
    </xf>
    <xf numFmtId="0" fontId="36" fillId="0" borderId="11"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8" xfId="0" applyFont="1" applyBorder="1" applyAlignment="1">
      <alignment horizontal="center" vertical="center" shrinkToFit="1"/>
    </xf>
    <xf numFmtId="0" fontId="36" fillId="0" borderId="16" xfId="0" applyFont="1" applyBorder="1" applyAlignment="1">
      <alignment horizontal="center" vertical="center" wrapText="1"/>
    </xf>
    <xf numFmtId="0" fontId="36" fillId="0" borderId="10" xfId="0" applyFont="1" applyBorder="1" applyAlignment="1">
      <alignment horizontal="center" vertical="center"/>
    </xf>
    <xf numFmtId="0" fontId="36" fillId="0" borderId="14"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8" xfId="0" applyFont="1" applyBorder="1" applyAlignment="1">
      <alignment horizontal="center" vertical="center"/>
    </xf>
    <xf numFmtId="0" fontId="36" fillId="0" borderId="0" xfId="0" applyFont="1" applyAlignment="1">
      <alignment horizontal="center" vertical="center" shrinkToFit="1"/>
    </xf>
    <xf numFmtId="0" fontId="37" fillId="20" borderId="0" xfId="0" applyFont="1" applyFill="1">
      <alignment vertical="center"/>
    </xf>
    <xf numFmtId="0" fontId="38" fillId="20" borderId="0" xfId="0" applyFont="1" applyFill="1">
      <alignment vertical="center"/>
    </xf>
    <xf numFmtId="0" fontId="37" fillId="0" borderId="0" xfId="0" applyFont="1">
      <alignment vertical="center"/>
    </xf>
    <xf numFmtId="0" fontId="37" fillId="24" borderId="19" xfId="0" applyFont="1" applyFill="1" applyBorder="1" applyAlignment="1">
      <alignment horizontal="center" vertical="center"/>
    </xf>
    <xf numFmtId="0" fontId="37" fillId="24" borderId="19" xfId="0" applyFont="1" applyFill="1" applyBorder="1">
      <alignment vertical="center"/>
    </xf>
    <xf numFmtId="0" fontId="6" fillId="0" borderId="20" xfId="0" applyFont="1" applyBorder="1" applyAlignment="1">
      <alignment horizontal="left" vertical="center" indent="1" shrinkToFit="1"/>
    </xf>
    <xf numFmtId="0" fontId="6" fillId="0" borderId="21" xfId="0" applyFont="1" applyBorder="1" applyAlignment="1">
      <alignment horizontal="left" vertical="center" indent="1" shrinkToFit="1"/>
    </xf>
    <xf numFmtId="0" fontId="6" fillId="0" borderId="22" xfId="0" applyFont="1" applyBorder="1" applyAlignment="1" applyProtection="1">
      <alignment horizontal="left" vertical="center" indent="1"/>
      <protection locked="0"/>
    </xf>
    <xf numFmtId="0" fontId="9" fillId="20" borderId="0" xfId="0" applyFont="1" applyFill="1" applyAlignment="1">
      <alignment horizontal="center" vertical="center"/>
    </xf>
    <xf numFmtId="0" fontId="0" fillId="20" borderId="0" xfId="0" applyFill="1">
      <alignment vertical="center"/>
    </xf>
    <xf numFmtId="0" fontId="30" fillId="20" borderId="0" xfId="0" applyFont="1" applyFill="1">
      <alignment vertical="center"/>
    </xf>
    <xf numFmtId="0" fontId="0" fillId="20" borderId="0" xfId="0" applyFill="1" applyAlignment="1">
      <alignment horizontal="center" vertical="center"/>
    </xf>
    <xf numFmtId="0" fontId="39" fillId="20" borderId="0" xfId="0" applyFont="1" applyFill="1">
      <alignment vertical="center"/>
    </xf>
    <xf numFmtId="176" fontId="37" fillId="21" borderId="23" xfId="0" applyNumberFormat="1" applyFont="1" applyFill="1" applyBorder="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0" fontId="40" fillId="20" borderId="0" xfId="0" applyFont="1" applyFill="1">
      <alignment vertical="center"/>
    </xf>
    <xf numFmtId="0" fontId="35" fillId="20" borderId="0" xfId="0" applyFont="1" applyFill="1">
      <alignment vertical="center"/>
    </xf>
    <xf numFmtId="0" fontId="7" fillId="20" borderId="0" xfId="0" applyFont="1" applyFill="1">
      <alignment vertical="center"/>
    </xf>
    <xf numFmtId="0" fontId="20" fillId="20" borderId="0" xfId="0" applyFont="1" applyFill="1">
      <alignment vertical="center"/>
    </xf>
    <xf numFmtId="0" fontId="41" fillId="20" borderId="0" xfId="0" applyFont="1" applyFill="1">
      <alignment vertical="center"/>
    </xf>
    <xf numFmtId="0" fontId="7" fillId="10" borderId="0" xfId="0" applyFont="1" applyFill="1">
      <alignment vertical="center"/>
    </xf>
    <xf numFmtId="0" fontId="0" fillId="10" borderId="0" xfId="0" applyFill="1">
      <alignment vertical="center"/>
    </xf>
    <xf numFmtId="0" fontId="37" fillId="21" borderId="25" xfId="0" applyFont="1" applyFill="1" applyBorder="1" applyAlignment="1" applyProtection="1">
      <alignment horizontal="left" vertical="center" indent="1" shrinkToFit="1"/>
      <protection locked="0"/>
    </xf>
    <xf numFmtId="0" fontId="35" fillId="10" borderId="0" xfId="0" applyFont="1" applyFill="1">
      <alignment vertical="center"/>
    </xf>
    <xf numFmtId="0" fontId="44" fillId="20" borderId="0" xfId="0" applyFont="1" applyFill="1">
      <alignment vertical="center"/>
    </xf>
    <xf numFmtId="0" fontId="31" fillId="20" borderId="0" xfId="0" applyFont="1" applyFill="1">
      <alignment vertical="center"/>
    </xf>
    <xf numFmtId="0" fontId="45" fillId="20" borderId="0" xfId="0" applyFont="1" applyFill="1" applyAlignment="1">
      <alignment vertical="center" wrapText="1"/>
    </xf>
    <xf numFmtId="0" fontId="6" fillId="0" borderId="26" xfId="0" applyFont="1" applyBorder="1" applyAlignment="1">
      <alignment vertical="center" shrinkToFit="1"/>
    </xf>
    <xf numFmtId="0" fontId="6" fillId="0" borderId="27" xfId="0" applyFont="1" applyBorder="1" applyAlignment="1">
      <alignment horizontal="left" vertical="center" indent="1" shrinkToFit="1"/>
    </xf>
    <xf numFmtId="0" fontId="6" fillId="20" borderId="0" xfId="0" applyFont="1" applyFill="1">
      <alignment vertical="center"/>
    </xf>
    <xf numFmtId="0" fontId="6" fillId="0" borderId="27" xfId="0" applyFont="1" applyBorder="1">
      <alignment vertical="center"/>
    </xf>
    <xf numFmtId="0" fontId="37" fillId="0" borderId="27" xfId="0" applyFont="1" applyBorder="1">
      <alignment vertical="center"/>
    </xf>
    <xf numFmtId="176" fontId="37" fillId="0" borderId="27" xfId="0" applyNumberFormat="1" applyFont="1" applyBorder="1">
      <alignment vertical="center"/>
    </xf>
    <xf numFmtId="0" fontId="48" fillId="20" borderId="0" xfId="0" applyFont="1" applyFill="1">
      <alignment vertical="center"/>
    </xf>
    <xf numFmtId="0" fontId="49" fillId="20" borderId="0" xfId="0" applyFont="1" applyFill="1">
      <alignment vertical="center"/>
    </xf>
    <xf numFmtId="0" fontId="6" fillId="20" borderId="27" xfId="0" applyFont="1" applyFill="1" applyBorder="1" applyAlignment="1" applyProtection="1">
      <alignment horizontal="left" vertical="center" indent="1"/>
      <protection locked="0"/>
    </xf>
    <xf numFmtId="0" fontId="6" fillId="20" borderId="23" xfId="0" applyFont="1" applyFill="1" applyBorder="1" applyAlignment="1" applyProtection="1">
      <alignment horizontal="left" vertical="center" indent="1"/>
      <protection locked="0"/>
    </xf>
    <xf numFmtId="0" fontId="37" fillId="20" borderId="28" xfId="0" applyFont="1" applyFill="1" applyBorder="1" applyAlignment="1" applyProtection="1">
      <alignment horizontal="left" vertical="center" indent="1" shrinkToFit="1"/>
      <protection locked="0"/>
    </xf>
    <xf numFmtId="0" fontId="37" fillId="20" borderId="0" xfId="0" applyFont="1" applyFill="1" applyAlignment="1" applyProtection="1">
      <alignment horizontal="left" vertical="center" indent="1" shrinkToFit="1"/>
      <protection locked="0"/>
    </xf>
    <xf numFmtId="0" fontId="6" fillId="0" borderId="27" xfId="0" applyFont="1" applyBorder="1" applyAlignment="1">
      <alignment horizontal="left" vertical="center" indent="1"/>
    </xf>
    <xf numFmtId="0" fontId="0" fillId="20" borderId="29" xfId="0" applyFill="1" applyBorder="1" applyAlignment="1">
      <alignment horizontal="right" vertical="center"/>
    </xf>
    <xf numFmtId="0" fontId="6" fillId="0" borderId="27" xfId="0" applyFont="1" applyBorder="1" applyAlignment="1">
      <alignment horizontal="left" vertical="center"/>
    </xf>
    <xf numFmtId="0" fontId="6" fillId="20" borderId="29" xfId="0" applyFont="1" applyFill="1" applyBorder="1" applyAlignment="1">
      <alignment horizontal="left" vertical="center"/>
    </xf>
    <xf numFmtId="0" fontId="0" fillId="0" borderId="0" xfId="0" applyAlignment="1">
      <alignment horizontal="right" vertical="center" shrinkToFit="1"/>
    </xf>
    <xf numFmtId="0" fontId="0" fillId="0" borderId="10" xfId="0" applyBorder="1" applyAlignment="1">
      <alignment horizontal="left" vertical="center" indent="1" shrinkToFit="1"/>
    </xf>
    <xf numFmtId="176" fontId="37" fillId="21" borderId="27" xfId="0" applyNumberFormat="1" applyFont="1" applyFill="1" applyBorder="1" applyAlignment="1" applyProtection="1">
      <alignment horizontal="left" vertical="center" indent="1" shrinkToFit="1"/>
      <protection locked="0"/>
    </xf>
    <xf numFmtId="177" fontId="37" fillId="0" borderId="27" xfId="0" applyNumberFormat="1" applyFont="1" applyBorder="1">
      <alignment vertical="center"/>
    </xf>
    <xf numFmtId="5" fontId="37" fillId="0" borderId="27" xfId="0" applyNumberFormat="1" applyFont="1" applyBorder="1">
      <alignment vertical="center"/>
    </xf>
    <xf numFmtId="0" fontId="38" fillId="20" borderId="0" xfId="0" applyFont="1" applyFill="1" applyAlignment="1">
      <alignment vertical="center" shrinkToFit="1"/>
    </xf>
    <xf numFmtId="0" fontId="50" fillId="0" borderId="27" xfId="0" applyFont="1" applyBorder="1" applyAlignment="1">
      <alignment vertical="center" shrinkToFit="1"/>
    </xf>
    <xf numFmtId="0" fontId="51" fillId="20" borderId="0" xfId="28" applyFont="1" applyFill="1" applyBorder="1" applyAlignment="1" applyProtection="1">
      <alignment vertical="center"/>
    </xf>
    <xf numFmtId="0" fontId="51" fillId="20" borderId="0" xfId="28" applyFont="1" applyFill="1" applyAlignment="1" applyProtection="1">
      <alignment vertical="center"/>
    </xf>
    <xf numFmtId="0" fontId="0" fillId="20" borderId="11" xfId="0" applyFill="1" applyBorder="1" applyAlignment="1">
      <alignment horizontal="left" vertical="center" wrapText="1" indent="1"/>
    </xf>
    <xf numFmtId="0" fontId="0" fillId="20" borderId="0" xfId="0" applyFill="1" applyAlignment="1">
      <alignment horizontal="left" vertical="center" wrapText="1" indent="1"/>
    </xf>
    <xf numFmtId="0" fontId="37" fillId="24" borderId="19" xfId="0" applyFont="1" applyFill="1" applyBorder="1" applyAlignment="1">
      <alignment horizontal="center" vertical="center" shrinkToFit="1"/>
    </xf>
    <xf numFmtId="0" fontId="37" fillId="24" borderId="19" xfId="0" applyFont="1" applyFill="1" applyBorder="1" applyAlignment="1">
      <alignment vertical="center" shrinkToFit="1"/>
    </xf>
    <xf numFmtId="0" fontId="16" fillId="24" borderId="19" xfId="28" applyFill="1" applyBorder="1" applyAlignment="1" applyProtection="1">
      <alignment vertical="center" shrinkToFit="1"/>
      <protection locked="0"/>
    </xf>
    <xf numFmtId="0" fontId="16" fillId="24" borderId="19" xfId="28" applyFill="1" applyBorder="1" applyAlignment="1" applyProtection="1">
      <alignment vertical="center" shrinkToFit="1"/>
    </xf>
    <xf numFmtId="0" fontId="3" fillId="24" borderId="19" xfId="0" applyFont="1" applyFill="1" applyBorder="1" applyAlignment="1">
      <alignment vertical="center" shrinkToFit="1"/>
    </xf>
    <xf numFmtId="0" fontId="33" fillId="0" borderId="16" xfId="0" applyFont="1" applyBorder="1">
      <alignment vertical="center"/>
    </xf>
    <xf numFmtId="0" fontId="33" fillId="0" borderId="10" xfId="0" applyFont="1" applyBorder="1">
      <alignment vertical="center"/>
    </xf>
    <xf numFmtId="0" fontId="33" fillId="0" borderId="14" xfId="0" applyFont="1" applyBorder="1">
      <alignment vertical="center"/>
    </xf>
    <xf numFmtId="0" fontId="33" fillId="0" borderId="11" xfId="0" applyFont="1" applyBorder="1">
      <alignment vertical="center"/>
    </xf>
    <xf numFmtId="0" fontId="33" fillId="0" borderId="15" xfId="0" applyFont="1" applyBorder="1">
      <alignment vertical="center"/>
    </xf>
    <xf numFmtId="0" fontId="52" fillId="0" borderId="25" xfId="0" applyFont="1" applyBorder="1" applyAlignment="1">
      <alignment horizontal="left" vertical="center" indent="1" shrinkToFit="1"/>
    </xf>
    <xf numFmtId="176" fontId="37" fillId="21" borderId="25" xfId="0" applyNumberFormat="1" applyFont="1" applyFill="1" applyBorder="1" applyAlignment="1" applyProtection="1">
      <alignment horizontal="left" vertical="center" indent="1" shrinkToFit="1"/>
      <protection locked="0"/>
    </xf>
    <xf numFmtId="176" fontId="37" fillId="21" borderId="30" xfId="0" applyNumberFormat="1" applyFont="1" applyFill="1" applyBorder="1" applyAlignment="1" applyProtection="1">
      <alignment horizontal="left" vertical="center" indent="1" shrinkToFit="1"/>
      <protection locked="0"/>
    </xf>
    <xf numFmtId="0" fontId="0" fillId="0" borderId="31" xfId="0" applyBorder="1">
      <alignment vertical="center"/>
    </xf>
    <xf numFmtId="0" fontId="31" fillId="20" borderId="0" xfId="0" applyFont="1" applyFill="1" applyAlignment="1">
      <alignment horizontal="center" vertical="center"/>
    </xf>
    <xf numFmtId="0" fontId="37" fillId="20" borderId="0" xfId="0" applyFont="1" applyFill="1" applyAlignment="1" applyProtection="1">
      <alignment horizontal="left" vertical="center"/>
      <protection locked="0"/>
    </xf>
    <xf numFmtId="0" fontId="47" fillId="20" borderId="0" xfId="0" applyFont="1" applyFill="1" applyAlignment="1">
      <alignment horizontal="left" vertical="center"/>
    </xf>
    <xf numFmtId="0" fontId="6" fillId="21" borderId="33" xfId="0" applyFont="1" applyFill="1" applyBorder="1" applyAlignment="1" applyProtection="1">
      <alignment horizontal="left" vertical="center" indent="1" shrinkToFit="1"/>
      <protection locked="0"/>
    </xf>
    <xf numFmtId="0" fontId="0" fillId="0" borderId="15" xfId="0" applyBorder="1" applyAlignment="1">
      <alignment horizontal="center" vertical="center"/>
    </xf>
    <xf numFmtId="0" fontId="0" fillId="0" borderId="0" xfId="0" applyAlignment="1">
      <alignment horizontal="left" vertical="center" indent="1"/>
    </xf>
    <xf numFmtId="0" fontId="0" fillId="0" borderId="34" xfId="0" applyBorder="1" applyAlignment="1">
      <alignment horizontal="left" vertical="center" inden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8" fillId="0" borderId="0" xfId="0" applyFont="1" applyAlignment="1">
      <alignment horizontal="left" vertical="center" indent="1"/>
    </xf>
    <xf numFmtId="0" fontId="65" fillId="20" borderId="0" xfId="0" applyFont="1" applyFill="1">
      <alignment vertical="center"/>
    </xf>
    <xf numFmtId="0" fontId="33" fillId="24" borderId="10" xfId="0" applyFont="1" applyFill="1" applyBorder="1" applyAlignment="1">
      <alignment vertical="center" shrinkToFit="1"/>
    </xf>
    <xf numFmtId="0" fontId="33" fillId="24" borderId="14" xfId="0" applyFont="1" applyFill="1" applyBorder="1" applyAlignment="1">
      <alignment vertical="center" shrinkToFit="1"/>
    </xf>
    <xf numFmtId="0" fontId="33" fillId="24" borderId="13" xfId="0" applyFont="1" applyFill="1" applyBorder="1" applyAlignment="1">
      <alignment vertical="center" shrinkToFit="1"/>
    </xf>
    <xf numFmtId="0" fontId="33" fillId="24" borderId="18" xfId="0" applyFont="1" applyFill="1" applyBorder="1" applyAlignment="1">
      <alignment vertical="center" shrinkToFit="1"/>
    </xf>
    <xf numFmtId="0" fontId="33" fillId="0" borderId="0" xfId="0" applyFont="1" applyAlignment="1">
      <alignment horizontal="right" vertical="center"/>
    </xf>
    <xf numFmtId="176" fontId="37" fillId="21" borderId="27" xfId="0" applyNumberFormat="1" applyFont="1" applyFill="1" applyBorder="1" applyAlignment="1" applyProtection="1">
      <alignment horizontal="left" vertical="center" shrinkToFit="1"/>
      <protection locked="0"/>
    </xf>
    <xf numFmtId="0" fontId="62" fillId="0" borderId="0" xfId="0" applyFont="1">
      <alignment vertical="center"/>
    </xf>
    <xf numFmtId="0" fontId="62" fillId="0" borderId="0" xfId="0" applyFont="1" applyAlignment="1">
      <alignment horizontal="left" vertical="center"/>
    </xf>
    <xf numFmtId="0" fontId="9" fillId="0" borderId="13" xfId="0" applyFont="1" applyBorder="1" applyAlignment="1">
      <alignment horizontal="center" vertical="center"/>
    </xf>
    <xf numFmtId="0" fontId="8" fillId="0" borderId="0" xfId="0" applyFont="1" applyAlignment="1">
      <alignment horizontal="centerContinuous" vertical="center"/>
    </xf>
    <xf numFmtId="0" fontId="54" fillId="0" borderId="0" xfId="0" applyFont="1" applyAlignment="1">
      <alignment horizontal="centerContinuous" vertical="center"/>
    </xf>
    <xf numFmtId="0" fontId="0" fillId="0" borderId="12" xfId="0" applyBorder="1" applyAlignment="1">
      <alignment vertical="center" wrapText="1"/>
    </xf>
    <xf numFmtId="0" fontId="0" fillId="0" borderId="15" xfId="0" applyBorder="1" applyAlignment="1">
      <alignment vertical="center" shrinkToFi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1" xfId="0" applyBorder="1" applyAlignment="1">
      <alignment horizontal="left" vertical="center" wrapText="1" indent="1"/>
    </xf>
    <xf numFmtId="0" fontId="0" fillId="0" borderId="0" xfId="0" applyAlignment="1">
      <alignment horizontal="left" vertical="center" wrapText="1" indent="1"/>
    </xf>
    <xf numFmtId="0" fontId="0" fillId="0" borderId="15"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center" wrapText="1" indent="1"/>
    </xf>
    <xf numFmtId="0" fontId="33" fillId="0" borderId="19" xfId="0" applyFont="1" applyBorder="1" applyAlignment="1">
      <alignment horizontal="center" vertical="center"/>
    </xf>
    <xf numFmtId="0" fontId="33" fillId="0" borderId="19" xfId="0" applyFont="1" applyBorder="1">
      <alignment vertical="center"/>
    </xf>
    <xf numFmtId="0" fontId="36" fillId="0" borderId="0" xfId="0" applyFont="1">
      <alignment vertical="center"/>
    </xf>
    <xf numFmtId="0" fontId="115" fillId="0" borderId="0" xfId="0" applyFont="1">
      <alignment vertical="center"/>
    </xf>
    <xf numFmtId="0" fontId="115" fillId="26" borderId="35" xfId="0" applyFont="1" applyFill="1" applyBorder="1" applyAlignment="1">
      <alignment horizontal="center" vertical="center" wrapText="1"/>
    </xf>
    <xf numFmtId="0" fontId="115" fillId="0" borderId="12" xfId="0" applyFont="1" applyBorder="1" applyAlignment="1">
      <alignment vertical="center" wrapText="1"/>
    </xf>
    <xf numFmtId="0" fontId="116" fillId="0" borderId="18" xfId="0" applyFont="1" applyBorder="1" applyAlignment="1">
      <alignment horizontal="left" vertical="top" wrapText="1"/>
    </xf>
    <xf numFmtId="0" fontId="115" fillId="0" borderId="11" xfId="0" applyFont="1" applyBorder="1">
      <alignment vertical="center"/>
    </xf>
    <xf numFmtId="0" fontId="116" fillId="0" borderId="15" xfId="0" applyFont="1" applyBorder="1" applyAlignment="1">
      <alignment horizontal="left" vertical="top" wrapText="1"/>
    </xf>
    <xf numFmtId="0" fontId="115" fillId="0" borderId="19" xfId="0" applyFont="1" applyBorder="1" applyAlignment="1">
      <alignment horizontal="center" vertical="center"/>
    </xf>
    <xf numFmtId="0" fontId="115" fillId="0" borderId="19" xfId="0" applyFont="1" applyBorder="1">
      <alignment vertical="center"/>
    </xf>
    <xf numFmtId="0" fontId="35" fillId="0" borderId="11" xfId="0" applyFont="1" applyBorder="1" applyAlignment="1">
      <alignment horizontal="center" vertical="center"/>
    </xf>
    <xf numFmtId="0" fontId="35" fillId="0" borderId="0" xfId="0" applyFont="1" applyAlignment="1">
      <alignment horizontal="center" vertical="center"/>
    </xf>
    <xf numFmtId="0" fontId="0" fillId="0" borderId="15" xfId="0" applyBorder="1" applyAlignment="1">
      <alignment horizontal="right" vertical="center"/>
    </xf>
    <xf numFmtId="0" fontId="0" fillId="0" borderId="16" xfId="0" applyBorder="1" applyAlignment="1">
      <alignment horizontal="left" vertical="center" wrapText="1" indent="1"/>
    </xf>
    <xf numFmtId="0" fontId="0" fillId="0" borderId="0" xfId="0" applyAlignment="1">
      <alignment horizontal="left" vertical="center" wrapText="1"/>
    </xf>
    <xf numFmtId="57" fontId="117" fillId="0" borderId="19" xfId="0" applyNumberFormat="1" applyFont="1" applyBorder="1" applyAlignment="1">
      <alignment vertical="top" wrapText="1"/>
    </xf>
    <xf numFmtId="0" fontId="117" fillId="0" borderId="19" xfId="0" applyFont="1" applyBorder="1" applyAlignment="1">
      <alignment horizontal="left" vertical="top" wrapText="1"/>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wrapText="1"/>
    </xf>
    <xf numFmtId="0" fontId="36" fillId="0" borderId="10" xfId="0" applyFont="1" applyBorder="1">
      <alignment vertical="center"/>
    </xf>
    <xf numFmtId="0" fontId="36" fillId="0" borderId="13" xfId="0" applyFont="1" applyBorder="1">
      <alignment vertical="center"/>
    </xf>
    <xf numFmtId="0" fontId="38" fillId="10" borderId="0" xfId="0" applyFont="1" applyFill="1">
      <alignment vertical="center"/>
    </xf>
    <xf numFmtId="0" fontId="36" fillId="10" borderId="0" xfId="0" applyFont="1" applyFill="1">
      <alignment vertical="center"/>
    </xf>
    <xf numFmtId="0" fontId="36" fillId="20" borderId="0" xfId="0" applyFont="1" applyFill="1">
      <alignment vertical="center"/>
    </xf>
    <xf numFmtId="0" fontId="36" fillId="0" borderId="0" xfId="0" applyFont="1" applyAlignment="1">
      <alignment horizontal="centerContinuous" vertical="center"/>
    </xf>
    <xf numFmtId="0" fontId="70" fillId="20" borderId="0" xfId="0" applyFont="1" applyFill="1">
      <alignment vertical="center"/>
    </xf>
    <xf numFmtId="0" fontId="36" fillId="0" borderId="0" xfId="0" applyFont="1" applyAlignment="1">
      <alignment horizontal="right" vertical="center"/>
    </xf>
    <xf numFmtId="0" fontId="71" fillId="20" borderId="0" xfId="0" applyFont="1" applyFill="1">
      <alignment vertical="center"/>
    </xf>
    <xf numFmtId="0" fontId="36" fillId="0" borderId="0" xfId="0" applyFont="1" applyAlignment="1">
      <alignment horizontal="distributed" vertical="center"/>
    </xf>
    <xf numFmtId="0" fontId="36" fillId="0" borderId="0" xfId="0" applyFont="1" applyAlignment="1">
      <alignment horizontal="distributed" vertical="center" shrinkToFit="1"/>
    </xf>
    <xf numFmtId="0" fontId="36" fillId="0" borderId="0" xfId="0" applyFont="1" applyAlignment="1">
      <alignment horizontal="left" vertical="center" indent="1" shrinkToFit="1"/>
    </xf>
    <xf numFmtId="0" fontId="36" fillId="0" borderId="0" xfId="0" applyFont="1" applyAlignment="1">
      <alignment horizontal="left" vertical="center" indent="1"/>
    </xf>
    <xf numFmtId="0" fontId="62" fillId="0" borderId="0" xfId="0" applyFont="1" applyAlignment="1">
      <alignment horizontal="right" vertical="center"/>
    </xf>
    <xf numFmtId="0" fontId="62" fillId="0" borderId="36" xfId="0" applyFont="1" applyBorder="1">
      <alignment vertical="center"/>
    </xf>
    <xf numFmtId="0" fontId="62" fillId="0" borderId="37" xfId="0" applyFont="1" applyBorder="1">
      <alignment vertical="center"/>
    </xf>
    <xf numFmtId="0" fontId="62" fillId="0" borderId="38" xfId="0" applyFont="1" applyBorder="1">
      <alignment vertical="center"/>
    </xf>
    <xf numFmtId="0" fontId="62" fillId="0" borderId="38" xfId="0" applyFont="1" applyBorder="1" applyAlignment="1">
      <alignment horizontal="center" vertical="top"/>
    </xf>
    <xf numFmtId="0" fontId="62" fillId="0" borderId="39" xfId="0" applyFont="1" applyBorder="1" applyAlignment="1">
      <alignment horizontal="center" vertical="top"/>
    </xf>
    <xf numFmtId="0" fontId="62" fillId="0" borderId="37" xfId="0" applyFont="1" applyBorder="1" applyAlignment="1">
      <alignment horizontal="center" vertical="top"/>
    </xf>
    <xf numFmtId="0" fontId="62" fillId="0" borderId="37" xfId="0" applyFont="1" applyBorder="1" applyAlignment="1">
      <alignment vertical="top"/>
    </xf>
    <xf numFmtId="0" fontId="36" fillId="0" borderId="16" xfId="0" applyFont="1" applyBorder="1" applyAlignment="1">
      <alignment horizontal="left" vertical="center" indent="2" shrinkToFit="1"/>
    </xf>
    <xf numFmtId="0" fontId="47" fillId="0" borderId="0" xfId="0" applyFont="1" applyAlignment="1">
      <alignment horizontal="center" vertical="center"/>
    </xf>
    <xf numFmtId="0" fontId="36" fillId="0" borderId="10" xfId="0" applyFont="1" applyBorder="1" applyAlignment="1">
      <alignment vertical="center" shrinkToFit="1"/>
    </xf>
    <xf numFmtId="0" fontId="36" fillId="0" borderId="14" xfId="0" applyFont="1" applyBorder="1" applyAlignment="1">
      <alignment vertical="center" shrinkToFit="1"/>
    </xf>
    <xf numFmtId="0" fontId="36" fillId="0" borderId="11" xfId="0" applyFont="1" applyBorder="1">
      <alignment vertical="center"/>
    </xf>
    <xf numFmtId="0" fontId="36" fillId="0" borderId="15" xfId="0" applyFont="1" applyBorder="1">
      <alignment vertical="center"/>
    </xf>
    <xf numFmtId="0" fontId="36" fillId="0" borderId="18" xfId="0" applyFont="1" applyBorder="1">
      <alignment vertical="center"/>
    </xf>
    <xf numFmtId="0" fontId="36" fillId="0" borderId="40" xfId="0" applyFont="1" applyBorder="1" applyAlignment="1">
      <alignment horizontal="right" vertical="center"/>
    </xf>
    <xf numFmtId="0" fontId="36" fillId="0" borderId="41" xfId="0" applyFont="1" applyBorder="1" applyAlignment="1">
      <alignment horizontal="center" vertical="center"/>
    </xf>
    <xf numFmtId="0" fontId="36" fillId="0" borderId="40" xfId="0" applyFont="1" applyBorder="1">
      <alignment vertical="center"/>
    </xf>
    <xf numFmtId="0" fontId="36" fillId="0" borderId="41" xfId="0" applyFont="1" applyBorder="1">
      <alignment vertical="center"/>
    </xf>
    <xf numFmtId="0" fontId="36" fillId="0" borderId="16" xfId="0" applyFont="1" applyBorder="1" applyAlignment="1">
      <alignment vertical="center" wrapText="1"/>
    </xf>
    <xf numFmtId="0" fontId="36" fillId="0" borderId="11" xfId="0" applyFont="1" applyBorder="1" applyAlignment="1">
      <alignment vertical="center" wrapText="1"/>
    </xf>
    <xf numFmtId="0" fontId="36" fillId="0" borderId="11" xfId="0" applyFont="1" applyBorder="1" applyAlignment="1">
      <alignment horizontal="left" vertical="center" wrapText="1" indent="1"/>
    </xf>
    <xf numFmtId="0" fontId="36" fillId="0" borderId="12" xfId="0" applyFont="1" applyBorder="1">
      <alignment vertical="center"/>
    </xf>
    <xf numFmtId="0" fontId="30" fillId="0" borderId="16" xfId="0" applyFont="1" applyBorder="1" applyAlignment="1">
      <alignment vertical="center" shrinkToFit="1"/>
    </xf>
    <xf numFmtId="0" fontId="30" fillId="0" borderId="10" xfId="0" applyFont="1" applyBorder="1" applyAlignment="1">
      <alignment vertical="center" shrinkToFit="1"/>
    </xf>
    <xf numFmtId="0" fontId="36" fillId="0" borderId="14" xfId="0" applyFont="1" applyBorder="1">
      <alignment vertical="center"/>
    </xf>
    <xf numFmtId="0" fontId="36" fillId="0" borderId="16"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14" xfId="0" applyFont="1" applyBorder="1" applyAlignment="1">
      <alignment horizontal="left" vertical="center" wrapText="1" indent="1"/>
    </xf>
    <xf numFmtId="0" fontId="36" fillId="0" borderId="0" xfId="0" applyFont="1" applyAlignment="1">
      <alignment horizontal="left" vertical="center" wrapText="1"/>
    </xf>
    <xf numFmtId="0" fontId="36" fillId="0" borderId="0" xfId="0" applyFont="1" applyAlignment="1">
      <alignment horizontal="left" vertical="center" wrapText="1" indent="1"/>
    </xf>
    <xf numFmtId="0" fontId="36" fillId="0" borderId="15" xfId="0" applyFont="1" applyBorder="1" applyAlignment="1">
      <alignment horizontal="left" vertical="center" wrapText="1" indent="1"/>
    </xf>
    <xf numFmtId="0" fontId="36" fillId="0" borderId="12" xfId="0" applyFont="1" applyBorder="1" applyAlignment="1">
      <alignment horizontal="left" vertical="center" wrapText="1" indent="1"/>
    </xf>
    <xf numFmtId="0" fontId="36" fillId="0" borderId="13" xfId="0" applyFont="1" applyBorder="1" applyAlignment="1">
      <alignment horizontal="left" vertical="center" wrapText="1" indent="1"/>
    </xf>
    <xf numFmtId="0" fontId="36" fillId="0" borderId="18" xfId="0" applyFont="1" applyBorder="1" applyAlignment="1">
      <alignment horizontal="left" vertical="center" wrapText="1" indent="1"/>
    </xf>
    <xf numFmtId="0" fontId="34" fillId="0" borderId="0" xfId="0" applyFont="1" applyAlignment="1">
      <alignment horizontal="center" vertical="center"/>
    </xf>
    <xf numFmtId="0" fontId="0" fillId="21" borderId="14" xfId="0" applyFill="1" applyBorder="1">
      <alignment vertical="center"/>
    </xf>
    <xf numFmtId="0" fontId="0" fillId="21" borderId="12" xfId="0" applyFill="1" applyBorder="1">
      <alignment vertical="center"/>
    </xf>
    <xf numFmtId="0" fontId="0" fillId="21" borderId="13" xfId="0" applyFill="1" applyBorder="1">
      <alignment vertical="center"/>
    </xf>
    <xf numFmtId="0" fontId="0" fillId="21" borderId="18" xfId="0" applyFill="1" applyBorder="1">
      <alignment vertical="center"/>
    </xf>
    <xf numFmtId="176" fontId="36" fillId="21" borderId="10" xfId="0" applyNumberFormat="1" applyFont="1" applyFill="1" applyBorder="1" applyAlignment="1">
      <alignment vertical="center" wrapText="1" shrinkToFit="1"/>
    </xf>
    <xf numFmtId="0" fontId="36" fillId="0" borderId="14" xfId="0" applyFont="1" applyBorder="1" applyAlignment="1">
      <alignment horizontal="left" vertical="center" indent="2" shrinkToFit="1"/>
    </xf>
    <xf numFmtId="0" fontId="36" fillId="0" borderId="0" xfId="0" applyFont="1" applyAlignment="1">
      <alignment horizontal="distributed" vertical="center" indent="1"/>
    </xf>
    <xf numFmtId="181" fontId="36" fillId="0" borderId="0" xfId="0" applyNumberFormat="1" applyFont="1">
      <alignment vertical="center"/>
    </xf>
    <xf numFmtId="0" fontId="36" fillId="0" borderId="0" xfId="0" applyFont="1" applyAlignment="1">
      <alignment horizontal="center" vertical="center" textRotation="255"/>
    </xf>
    <xf numFmtId="5" fontId="36" fillId="0" borderId="0" xfId="0" applyNumberFormat="1" applyFont="1">
      <alignment vertical="center"/>
    </xf>
    <xf numFmtId="0" fontId="9" fillId="0" borderId="0" xfId="0" applyFont="1" applyAlignment="1">
      <alignment horizontal="centerContinuous" vertical="center"/>
    </xf>
    <xf numFmtId="0" fontId="47" fillId="0" borderId="0" xfId="0" applyFont="1">
      <alignment vertical="center"/>
    </xf>
    <xf numFmtId="0" fontId="115" fillId="0" borderId="42" xfId="0" applyFont="1" applyBorder="1" applyAlignment="1">
      <alignment horizontal="center" vertical="center"/>
    </xf>
    <xf numFmtId="0" fontId="117" fillId="0" borderId="42" xfId="0" applyFont="1" applyBorder="1" applyAlignment="1">
      <alignment horizontal="left" vertical="top" wrapText="1"/>
    </xf>
    <xf numFmtId="0" fontId="115" fillId="0" borderId="43" xfId="0" applyFont="1" applyBorder="1" applyAlignment="1">
      <alignment horizontal="center" vertical="center"/>
    </xf>
    <xf numFmtId="0" fontId="117" fillId="0" borderId="43" xfId="0" applyFont="1" applyBorder="1" applyAlignment="1">
      <alignment horizontal="left" vertical="top" wrapText="1"/>
    </xf>
    <xf numFmtId="0" fontId="115" fillId="0" borderId="44" xfId="0" applyFont="1" applyBorder="1" applyAlignment="1">
      <alignment horizontal="center" vertical="center"/>
    </xf>
    <xf numFmtId="0" fontId="117" fillId="0" borderId="44" xfId="0" applyFont="1" applyBorder="1" applyAlignment="1">
      <alignment horizontal="left" vertical="top" wrapText="1"/>
    </xf>
    <xf numFmtId="0" fontId="117" fillId="0" borderId="43" xfId="0" applyFont="1" applyBorder="1" applyAlignment="1">
      <alignment vertical="center" wrapText="1"/>
    </xf>
    <xf numFmtId="0" fontId="0" fillId="0" borderId="0" xfId="0" applyAlignment="1"/>
    <xf numFmtId="0" fontId="66" fillId="6" borderId="0" xfId="0" applyFont="1" applyFill="1">
      <alignment vertical="center"/>
    </xf>
    <xf numFmtId="0" fontId="90" fillId="0" borderId="27" xfId="0" applyFont="1" applyBorder="1">
      <alignment vertical="center"/>
    </xf>
    <xf numFmtId="0" fontId="3" fillId="0" borderId="27" xfId="0" applyFont="1" applyBorder="1">
      <alignment vertical="center"/>
    </xf>
    <xf numFmtId="0" fontId="6" fillId="0" borderId="2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7" xfId="0" applyFont="1" applyBorder="1" applyAlignment="1" applyProtection="1">
      <alignment horizontal="center" vertical="center" shrinkToFit="1"/>
      <protection locked="0"/>
    </xf>
    <xf numFmtId="0" fontId="88" fillId="27" borderId="0" xfId="0" applyFont="1" applyFill="1">
      <alignment vertical="center"/>
    </xf>
    <xf numFmtId="0" fontId="90" fillId="0" borderId="27" xfId="0" applyFont="1" applyBorder="1" applyAlignment="1">
      <alignment horizontal="left" vertical="center" indent="1"/>
    </xf>
    <xf numFmtId="0" fontId="90" fillId="0" borderId="27" xfId="0" applyFont="1" applyBorder="1" applyAlignment="1">
      <alignment horizontal="center" vertical="center"/>
    </xf>
    <xf numFmtId="0" fontId="86" fillId="27" borderId="45" xfId="0" applyFont="1" applyFill="1" applyBorder="1">
      <alignment vertical="center"/>
    </xf>
    <xf numFmtId="0" fontId="37" fillId="27" borderId="46" xfId="0" applyFont="1" applyFill="1" applyBorder="1">
      <alignment vertical="center"/>
    </xf>
    <xf numFmtId="0" fontId="38" fillId="27" borderId="46" xfId="0" applyFont="1" applyFill="1" applyBorder="1" applyAlignment="1">
      <alignment vertical="center" shrinkToFit="1"/>
    </xf>
    <xf numFmtId="0" fontId="37" fillId="27" borderId="47" xfId="0" applyFont="1" applyFill="1" applyBorder="1">
      <alignment vertical="center"/>
    </xf>
    <xf numFmtId="0" fontId="33" fillId="27" borderId="0" xfId="0" applyFont="1" applyFill="1">
      <alignment vertical="center"/>
    </xf>
    <xf numFmtId="0" fontId="3" fillId="0" borderId="27" xfId="0" applyFont="1" applyBorder="1" applyAlignment="1">
      <alignment horizontal="left" vertical="center" indent="1" shrinkToFit="1"/>
    </xf>
    <xf numFmtId="0" fontId="90" fillId="0" borderId="27" xfId="0" applyFont="1" applyBorder="1" applyAlignment="1">
      <alignment horizontal="left" vertical="center" indent="1" shrinkToFit="1"/>
    </xf>
    <xf numFmtId="0" fontId="85" fillId="27" borderId="46" xfId="0" applyFont="1" applyFill="1" applyBorder="1">
      <alignment vertical="center"/>
    </xf>
    <xf numFmtId="0" fontId="37" fillId="28" borderId="27" xfId="0" applyFont="1" applyFill="1" applyBorder="1" applyAlignment="1">
      <alignment horizontal="center" vertical="center"/>
    </xf>
    <xf numFmtId="0" fontId="3" fillId="0" borderId="48" xfId="0" applyFont="1" applyBorder="1" applyAlignment="1">
      <alignment horizontal="left" vertical="center" indent="1" shrinkToFit="1"/>
    </xf>
    <xf numFmtId="0" fontId="62" fillId="0" borderId="36" xfId="0" applyFont="1" applyBorder="1" applyAlignment="1">
      <alignment vertical="top"/>
    </xf>
    <xf numFmtId="0" fontId="36" fillId="0" borderId="49" xfId="0" applyFont="1" applyBorder="1" applyAlignment="1">
      <alignment vertical="top"/>
    </xf>
    <xf numFmtId="0" fontId="36" fillId="0" borderId="50" xfId="0" applyFont="1" applyBorder="1" applyAlignment="1">
      <alignment vertical="top"/>
    </xf>
    <xf numFmtId="0" fontId="36" fillId="0" borderId="49" xfId="0" applyFont="1" applyBorder="1">
      <alignment vertical="center"/>
    </xf>
    <xf numFmtId="0" fontId="33" fillId="0" borderId="18" xfId="0" applyFont="1" applyBorder="1">
      <alignment vertical="center"/>
    </xf>
    <xf numFmtId="0" fontId="30" fillId="0" borderId="12" xfId="0" applyFont="1" applyBorder="1" applyAlignment="1">
      <alignment vertical="center" shrinkToFit="1"/>
    </xf>
    <xf numFmtId="0" fontId="118" fillId="0" borderId="18" xfId="0" applyFont="1" applyBorder="1" applyAlignment="1">
      <alignment horizontal="center" vertical="center"/>
    </xf>
    <xf numFmtId="0" fontId="92" fillId="0" borderId="0" xfId="0" applyFont="1">
      <alignment vertical="center"/>
    </xf>
    <xf numFmtId="0" fontId="92" fillId="0" borderId="13" xfId="0" applyFont="1" applyBorder="1">
      <alignment vertical="center"/>
    </xf>
    <xf numFmtId="0" fontId="47" fillId="0" borderId="13" xfId="0" applyFont="1" applyBorder="1">
      <alignment vertical="center"/>
    </xf>
    <xf numFmtId="0" fontId="115" fillId="0" borderId="18" xfId="0" applyFont="1" applyBorder="1" applyAlignment="1">
      <alignment vertical="center" wrapText="1"/>
    </xf>
    <xf numFmtId="0" fontId="115" fillId="0" borderId="51" xfId="0" applyFont="1" applyBorder="1" applyAlignment="1">
      <alignment horizontal="center" vertical="center"/>
    </xf>
    <xf numFmtId="0" fontId="55" fillId="29" borderId="0" xfId="0" applyFont="1" applyFill="1">
      <alignment vertical="center"/>
    </xf>
    <xf numFmtId="0" fontId="0" fillId="29" borderId="0" xfId="0" applyFill="1" applyAlignment="1">
      <alignment horizontal="center" vertical="center"/>
    </xf>
    <xf numFmtId="0" fontId="119" fillId="29" borderId="0" xfId="0" applyFont="1" applyFill="1">
      <alignment vertical="center"/>
    </xf>
    <xf numFmtId="0" fontId="86" fillId="30" borderId="0" xfId="0" applyFont="1" applyFill="1">
      <alignment vertical="center"/>
    </xf>
    <xf numFmtId="0" fontId="31" fillId="30" borderId="0" xfId="0" applyFont="1" applyFill="1">
      <alignment vertical="center"/>
    </xf>
    <xf numFmtId="0" fontId="0" fillId="31" borderId="0" xfId="0" applyFill="1">
      <alignment vertical="center"/>
    </xf>
    <xf numFmtId="14" fontId="116" fillId="0" borderId="13" xfId="0" applyNumberFormat="1" applyFont="1" applyBorder="1" applyAlignment="1">
      <alignment horizontal="right" vertical="center"/>
    </xf>
    <xf numFmtId="0" fontId="6" fillId="0" borderId="27" xfId="0" applyFont="1" applyBorder="1" applyAlignment="1">
      <alignment horizontal="center" vertical="center"/>
    </xf>
    <xf numFmtId="176" fontId="0" fillId="28" borderId="52" xfId="0" applyNumberFormat="1" applyFill="1" applyBorder="1" applyAlignment="1">
      <alignment horizontal="left" vertical="center"/>
    </xf>
    <xf numFmtId="176" fontId="37" fillId="21" borderId="53" xfId="0" applyNumberFormat="1" applyFont="1" applyFill="1" applyBorder="1" applyAlignment="1" applyProtection="1">
      <alignment horizontal="left" vertical="center" indent="1" shrinkToFit="1"/>
      <protection locked="0"/>
    </xf>
    <xf numFmtId="176" fontId="37" fillId="21" borderId="54" xfId="0" applyNumberFormat="1" applyFont="1" applyFill="1" applyBorder="1" applyAlignment="1" applyProtection="1">
      <alignment horizontal="left" vertical="center" indent="1" shrinkToFit="1"/>
      <protection locked="0"/>
    </xf>
    <xf numFmtId="176" fontId="37" fillId="21" borderId="55" xfId="0" applyNumberFormat="1" applyFont="1" applyFill="1" applyBorder="1" applyAlignment="1" applyProtection="1">
      <alignment horizontal="left" vertical="center" indent="1" shrinkToFit="1"/>
      <protection locked="0"/>
    </xf>
    <xf numFmtId="0" fontId="6" fillId="0" borderId="56" xfId="0" applyFont="1" applyBorder="1" applyAlignment="1" applyProtection="1">
      <alignment horizontal="left" vertical="center" indent="1"/>
      <protection locked="0"/>
    </xf>
    <xf numFmtId="0" fontId="89" fillId="0" borderId="53" xfId="0" applyFont="1" applyBorder="1" applyAlignment="1">
      <alignment vertical="center" wrapText="1"/>
    </xf>
    <xf numFmtId="176" fontId="37" fillId="0" borderId="53" xfId="0" applyNumberFormat="1" applyFont="1" applyBorder="1">
      <alignment vertical="center"/>
    </xf>
    <xf numFmtId="0" fontId="31" fillId="0" borderId="38" xfId="0" applyFont="1" applyBorder="1">
      <alignment vertical="center"/>
    </xf>
    <xf numFmtId="0" fontId="31" fillId="32" borderId="37" xfId="0" applyFont="1" applyFill="1" applyBorder="1">
      <alignment vertical="center"/>
    </xf>
    <xf numFmtId="0" fontId="31" fillId="32" borderId="57" xfId="0" applyFont="1" applyFill="1" applyBorder="1" applyAlignment="1">
      <alignment horizontal="left" vertical="center" shrinkToFit="1"/>
    </xf>
    <xf numFmtId="0" fontId="101" fillId="0" borderId="0" xfId="0" applyFont="1" applyAlignment="1">
      <alignment horizontal="left" vertical="center"/>
    </xf>
    <xf numFmtId="0" fontId="33" fillId="32" borderId="19" xfId="0" applyFont="1" applyFill="1" applyBorder="1">
      <alignment vertical="center"/>
    </xf>
    <xf numFmtId="0" fontId="33" fillId="32" borderId="19" xfId="0" applyFont="1" applyFill="1" applyBorder="1" applyAlignment="1">
      <alignment horizontal="left" vertical="center"/>
    </xf>
    <xf numFmtId="0" fontId="0" fillId="32" borderId="19" xfId="0" applyFill="1" applyBorder="1" applyAlignment="1">
      <alignment vertical="center" wrapText="1"/>
    </xf>
    <xf numFmtId="0" fontId="36" fillId="32" borderId="19" xfId="0" applyFont="1" applyFill="1" applyBorder="1" applyAlignment="1">
      <alignment vertical="center" wrapText="1"/>
    </xf>
    <xf numFmtId="0" fontId="37" fillId="0" borderId="27" xfId="0" applyFont="1" applyBorder="1" applyAlignment="1">
      <alignment horizontal="center" vertical="center"/>
    </xf>
    <xf numFmtId="0" fontId="30" fillId="0" borderId="14" xfId="0" applyFont="1" applyBorder="1" applyAlignment="1">
      <alignment vertical="center" shrinkToFit="1"/>
    </xf>
    <xf numFmtId="0" fontId="30" fillId="0" borderId="18" xfId="0" applyFont="1" applyBorder="1" applyAlignment="1">
      <alignment vertical="center" shrinkToFit="1"/>
    </xf>
    <xf numFmtId="5" fontId="36" fillId="0" borderId="0" xfId="0" applyNumberFormat="1" applyFont="1" applyAlignment="1">
      <alignment horizontal="left" vertical="center" wrapText="1"/>
    </xf>
    <xf numFmtId="0" fontId="102" fillId="0" borderId="0" xfId="0" applyFont="1">
      <alignment vertical="center"/>
    </xf>
    <xf numFmtId="0" fontId="102" fillId="20" borderId="0" xfId="0" applyFont="1" applyFill="1">
      <alignment vertical="center"/>
    </xf>
    <xf numFmtId="0" fontId="104" fillId="0" borderId="0" xfId="0" applyFont="1" applyAlignment="1">
      <alignment horizontal="centerContinuous" vertical="center"/>
    </xf>
    <xf numFmtId="0" fontId="102" fillId="0" borderId="0" xfId="0" applyFont="1" applyAlignment="1">
      <alignment horizontal="centerContinuous" vertical="center"/>
    </xf>
    <xf numFmtId="0" fontId="105" fillId="20" borderId="0" xfId="0" applyFont="1" applyFill="1">
      <alignment vertical="center"/>
    </xf>
    <xf numFmtId="0" fontId="102" fillId="0" borderId="0" xfId="0" applyFont="1" applyAlignment="1">
      <alignment horizontal="right" vertical="center"/>
    </xf>
    <xf numFmtId="0" fontId="106" fillId="20" borderId="0" xfId="0" applyFont="1" applyFill="1">
      <alignment vertical="center"/>
    </xf>
    <xf numFmtId="0" fontId="102" fillId="0" borderId="0" xfId="0" applyFont="1" applyAlignment="1">
      <alignment horizontal="distributed" vertical="center"/>
    </xf>
    <xf numFmtId="0" fontId="102" fillId="0" borderId="0" xfId="0" applyFont="1" applyAlignment="1">
      <alignment horizontal="center" vertical="center"/>
    </xf>
    <xf numFmtId="5" fontId="102" fillId="0" borderId="0" xfId="0" applyNumberFormat="1" applyFont="1">
      <alignment vertical="center"/>
    </xf>
    <xf numFmtId="0" fontId="120" fillId="20" borderId="0" xfId="0" applyFont="1" applyFill="1">
      <alignment vertical="center"/>
    </xf>
    <xf numFmtId="0" fontId="102" fillId="0" borderId="0" xfId="0" applyFont="1" applyAlignment="1">
      <alignment vertical="center" wrapText="1"/>
    </xf>
    <xf numFmtId="0" fontId="102" fillId="0" borderId="0" xfId="0" applyFont="1" applyAlignment="1">
      <alignment horizontal="distributed" vertical="center" shrinkToFit="1"/>
    </xf>
    <xf numFmtId="0" fontId="102" fillId="0" borderId="0" xfId="0" applyFont="1" applyAlignment="1">
      <alignment horizontal="left" vertical="center" indent="1" shrinkToFit="1"/>
    </xf>
    <xf numFmtId="0" fontId="107" fillId="0" borderId="0" xfId="0" applyFont="1">
      <alignment vertical="center"/>
    </xf>
    <xf numFmtId="0" fontId="102" fillId="0" borderId="0" xfId="0" applyFont="1" applyAlignment="1">
      <alignment horizontal="left" vertical="center" indent="1"/>
    </xf>
    <xf numFmtId="0" fontId="121" fillId="20" borderId="0" xfId="0" applyFont="1" applyFill="1">
      <alignment vertical="center"/>
    </xf>
    <xf numFmtId="0" fontId="38" fillId="33" borderId="0" xfId="0" applyFont="1" applyFill="1">
      <alignment vertical="center"/>
    </xf>
    <xf numFmtId="0" fontId="38" fillId="33" borderId="0" xfId="0" applyFont="1" applyFill="1" applyAlignment="1">
      <alignment vertical="top" wrapText="1"/>
    </xf>
    <xf numFmtId="0" fontId="36" fillId="33" borderId="0" xfId="0" applyFont="1" applyFill="1">
      <alignment vertical="center"/>
    </xf>
    <xf numFmtId="0" fontId="36" fillId="34" borderId="0" xfId="0" applyFont="1" applyFill="1">
      <alignment vertical="center"/>
    </xf>
    <xf numFmtId="0" fontId="71" fillId="34" borderId="0" xfId="0" applyFont="1" applyFill="1">
      <alignment vertical="center"/>
    </xf>
    <xf numFmtId="41" fontId="36" fillId="0" borderId="0" xfId="0" applyNumberFormat="1" applyFont="1" applyAlignment="1">
      <alignment horizontal="right" vertical="center"/>
    </xf>
    <xf numFmtId="0" fontId="37" fillId="34" borderId="0" xfId="0" applyFont="1" applyFill="1">
      <alignment vertical="center"/>
    </xf>
    <xf numFmtId="0" fontId="0" fillId="21" borderId="53" xfId="0" applyFill="1" applyBorder="1" applyAlignment="1">
      <alignment horizontal="right" vertical="center"/>
    </xf>
    <xf numFmtId="0" fontId="33" fillId="0" borderId="15" xfId="0" applyFont="1" applyBorder="1" applyAlignment="1">
      <alignment horizontal="left" vertical="center" wrapText="1"/>
    </xf>
    <xf numFmtId="0" fontId="115" fillId="0" borderId="35" xfId="0" applyFont="1" applyBorder="1" applyAlignment="1">
      <alignment vertical="center" shrinkToFit="1"/>
    </xf>
    <xf numFmtId="182" fontId="115" fillId="32" borderId="41" xfId="0" applyNumberFormat="1" applyFont="1" applyFill="1" applyBorder="1" applyAlignment="1">
      <alignment horizontal="center" vertical="center"/>
    </xf>
    <xf numFmtId="0" fontId="115" fillId="32" borderId="41" xfId="0" applyFont="1" applyFill="1" applyBorder="1" applyAlignment="1">
      <alignment horizontal="center" vertical="center"/>
    </xf>
    <xf numFmtId="0" fontId="122" fillId="20" borderId="0" xfId="0" applyFont="1" applyFill="1">
      <alignment vertical="center"/>
    </xf>
    <xf numFmtId="176" fontId="37" fillId="0" borderId="32" xfId="0" applyNumberFormat="1" applyFont="1" applyBorder="1" applyAlignment="1">
      <alignment horizontal="left" vertical="center" indent="1"/>
    </xf>
    <xf numFmtId="0" fontId="37" fillId="32" borderId="27" xfId="0" applyFont="1" applyFill="1" applyBorder="1" applyAlignment="1" applyProtection="1">
      <alignment horizontal="center" vertical="center"/>
      <protection locked="0"/>
    </xf>
    <xf numFmtId="0" fontId="37" fillId="0" borderId="27" xfId="0" applyFont="1" applyBorder="1" applyAlignment="1">
      <alignment horizontal="left" vertical="center" indent="1" shrinkToFit="1"/>
    </xf>
    <xf numFmtId="0" fontId="37" fillId="0" borderId="58" xfId="0" applyFont="1" applyBorder="1" applyAlignment="1">
      <alignment horizontal="left" vertical="center" indent="1" shrinkToFit="1"/>
    </xf>
    <xf numFmtId="0" fontId="0" fillId="21" borderId="27" xfId="0" applyFill="1" applyBorder="1" applyAlignment="1" applyProtection="1">
      <alignment horizontal="right" vertical="center"/>
      <protection locked="0"/>
    </xf>
    <xf numFmtId="0" fontId="38" fillId="21" borderId="27" xfId="0" applyFont="1" applyFill="1" applyBorder="1" applyAlignment="1" applyProtection="1">
      <alignment vertical="center" shrinkToFit="1"/>
      <protection locked="0"/>
    </xf>
    <xf numFmtId="38" fontId="48" fillId="28" borderId="41" xfId="34" applyFont="1" applyFill="1" applyBorder="1">
      <alignment vertical="center"/>
    </xf>
    <xf numFmtId="177" fontId="37" fillId="21" borderId="27" xfId="0" applyNumberFormat="1" applyFont="1" applyFill="1" applyBorder="1" applyProtection="1">
      <alignment vertical="center"/>
      <protection locked="0"/>
    </xf>
    <xf numFmtId="0" fontId="37" fillId="21" borderId="27" xfId="0" applyFont="1" applyFill="1" applyBorder="1" applyAlignment="1" applyProtection="1">
      <alignment vertical="center" shrinkToFit="1"/>
      <protection locked="0"/>
    </xf>
    <xf numFmtId="0" fontId="0" fillId="0" borderId="52" xfId="0" applyBorder="1" applyAlignment="1" applyProtection="1">
      <alignment horizontal="left" vertical="center"/>
      <protection locked="0"/>
    </xf>
    <xf numFmtId="0" fontId="6" fillId="21" borderId="32" xfId="0" applyFont="1" applyFill="1" applyBorder="1" applyAlignment="1" applyProtection="1">
      <alignment horizontal="center" vertical="center"/>
      <protection locked="0"/>
    </xf>
    <xf numFmtId="0" fontId="6" fillId="21" borderId="59" xfId="0" applyFont="1" applyFill="1" applyBorder="1" applyAlignment="1" applyProtection="1">
      <alignment horizontal="center" vertical="center"/>
      <protection locked="0"/>
    </xf>
    <xf numFmtId="0" fontId="6" fillId="21" borderId="60" xfId="0" applyFont="1" applyFill="1" applyBorder="1" applyAlignment="1" applyProtection="1">
      <alignment horizontal="center" vertical="center"/>
      <protection locked="0"/>
    </xf>
    <xf numFmtId="0" fontId="123" fillId="20" borderId="25" xfId="0" applyFont="1" applyFill="1" applyBorder="1" applyAlignment="1" applyProtection="1">
      <alignment horizontal="left" vertical="center" indent="1" shrinkToFit="1"/>
      <protection locked="0"/>
    </xf>
    <xf numFmtId="0" fontId="118" fillId="0" borderId="0" xfId="0" applyFont="1">
      <alignment vertical="center"/>
    </xf>
    <xf numFmtId="0" fontId="118" fillId="0" borderId="0" xfId="0" applyFont="1" applyAlignment="1">
      <alignment horizontal="left" vertical="center"/>
    </xf>
    <xf numFmtId="0" fontId="118" fillId="0" borderId="0" xfId="0" applyFont="1" applyAlignment="1">
      <alignment horizontal="center" vertical="center"/>
    </xf>
    <xf numFmtId="0" fontId="124" fillId="0" borderId="0" xfId="0" applyFont="1">
      <alignment vertical="center"/>
    </xf>
    <xf numFmtId="0" fontId="115" fillId="0" borderId="0" xfId="0" applyFont="1" applyAlignment="1">
      <alignment horizontal="left" vertical="center"/>
    </xf>
    <xf numFmtId="0" fontId="32" fillId="0" borderId="0" xfId="0" applyFont="1">
      <alignment vertical="center"/>
    </xf>
    <xf numFmtId="0" fontId="33" fillId="0" borderId="0" xfId="0" applyFont="1" applyAlignment="1">
      <alignment horizontal="left" vertical="center" wrapText="1"/>
    </xf>
    <xf numFmtId="0" fontId="33" fillId="0" borderId="12" xfId="0" applyFont="1" applyBorder="1" applyAlignment="1">
      <alignment vertical="center" shrinkToFit="1"/>
    </xf>
    <xf numFmtId="0" fontId="0" fillId="0" borderId="0" xfId="0" applyAlignment="1">
      <alignment vertical="top" shrinkToFit="1"/>
    </xf>
    <xf numFmtId="0" fontId="0" fillId="0" borderId="13" xfId="0" applyBorder="1" applyAlignment="1">
      <alignment vertical="top" shrinkToFit="1"/>
    </xf>
    <xf numFmtId="0" fontId="115" fillId="0" borderId="0" xfId="0" applyFont="1" applyAlignment="1">
      <alignment horizontal="center" vertical="center"/>
    </xf>
    <xf numFmtId="176" fontId="6" fillId="32" borderId="23" xfId="0" applyNumberFormat="1" applyFont="1" applyFill="1" applyBorder="1" applyAlignment="1" applyProtection="1">
      <alignment horizontal="left" vertical="center" indent="1"/>
      <protection locked="0"/>
    </xf>
    <xf numFmtId="0" fontId="47" fillId="0" borderId="0" xfId="0" applyFont="1" applyAlignment="1">
      <alignment horizontal="left" vertical="center"/>
    </xf>
    <xf numFmtId="0" fontId="7" fillId="33" borderId="0" xfId="0" applyFont="1" applyFill="1">
      <alignment vertical="center"/>
    </xf>
    <xf numFmtId="0" fontId="0" fillId="33" borderId="0" xfId="0" applyFill="1">
      <alignment vertical="center"/>
    </xf>
    <xf numFmtId="0" fontId="0" fillId="34" borderId="0" xfId="0" applyFill="1">
      <alignment vertical="center"/>
    </xf>
    <xf numFmtId="0" fontId="7" fillId="34" borderId="0" xfId="0" applyFont="1" applyFill="1">
      <alignment vertical="center"/>
    </xf>
    <xf numFmtId="0" fontId="37" fillId="0" borderId="27" xfId="0" applyFont="1" applyBorder="1" applyProtection="1">
      <alignment vertical="center"/>
      <protection locked="0"/>
    </xf>
    <xf numFmtId="0" fontId="125" fillId="33" borderId="0" xfId="0" applyFont="1" applyFill="1">
      <alignment vertical="center"/>
    </xf>
    <xf numFmtId="0" fontId="37" fillId="33" borderId="0" xfId="0" applyFont="1" applyFill="1">
      <alignment vertical="center"/>
    </xf>
    <xf numFmtId="0" fontId="126" fillId="33" borderId="0" xfId="0" applyFont="1" applyFill="1">
      <alignment vertical="center"/>
    </xf>
    <xf numFmtId="0" fontId="127" fillId="33" borderId="0" xfId="0" applyFont="1" applyFill="1">
      <alignment vertical="center"/>
    </xf>
    <xf numFmtId="0" fontId="35" fillId="33" borderId="0" xfId="0" applyFont="1" applyFill="1">
      <alignment vertical="center"/>
    </xf>
    <xf numFmtId="0" fontId="31" fillId="34" borderId="0" xfId="0" applyFont="1" applyFill="1">
      <alignment vertical="center"/>
    </xf>
    <xf numFmtId="0" fontId="95" fillId="33" borderId="0" xfId="0" applyFont="1" applyFill="1">
      <alignment vertical="center"/>
    </xf>
    <xf numFmtId="0" fontId="31" fillId="33" borderId="0" xfId="0" applyFont="1" applyFill="1">
      <alignment vertical="center"/>
    </xf>
    <xf numFmtId="0" fontId="95" fillId="33" borderId="39" xfId="0" applyFont="1" applyFill="1" applyBorder="1" applyAlignment="1"/>
    <xf numFmtId="0" fontId="64" fillId="33" borderId="0" xfId="0" applyFont="1" applyFill="1">
      <alignment vertical="center"/>
    </xf>
    <xf numFmtId="0" fontId="119" fillId="33" borderId="0" xfId="0" applyFont="1" applyFill="1">
      <alignment vertical="center"/>
    </xf>
    <xf numFmtId="0" fontId="55" fillId="33" borderId="0" xfId="0" applyFont="1" applyFill="1">
      <alignment vertical="center"/>
    </xf>
    <xf numFmtId="0" fontId="0" fillId="34" borderId="0" xfId="0" applyFill="1" applyAlignment="1">
      <alignment horizontal="center" vertical="center"/>
    </xf>
    <xf numFmtId="0" fontId="55" fillId="34" borderId="0" xfId="0" applyFont="1" applyFill="1">
      <alignment vertical="center"/>
    </xf>
    <xf numFmtId="0" fontId="47" fillId="0" borderId="0" xfId="0" applyFont="1" applyAlignment="1">
      <alignment horizontal="center"/>
    </xf>
    <xf numFmtId="0" fontId="86" fillId="33" borderId="0" xfId="0" applyFont="1" applyFill="1">
      <alignment vertical="center"/>
    </xf>
    <xf numFmtId="0" fontId="95" fillId="34" borderId="0" xfId="0" applyFont="1" applyFill="1">
      <alignment vertical="center"/>
    </xf>
    <xf numFmtId="0" fontId="43" fillId="34" borderId="0" xfId="0" applyFont="1" applyFill="1">
      <alignment vertical="center"/>
    </xf>
    <xf numFmtId="0" fontId="96" fillId="34" borderId="0" xfId="0" applyFont="1" applyFill="1">
      <alignment vertical="center"/>
    </xf>
    <xf numFmtId="0" fontId="42" fillId="30" borderId="0" xfId="0" applyFont="1" applyFill="1">
      <alignment vertical="center"/>
    </xf>
    <xf numFmtId="0" fontId="115" fillId="34" borderId="0" xfId="0" applyFont="1" applyFill="1">
      <alignment vertical="center"/>
    </xf>
    <xf numFmtId="0" fontId="91" fillId="33" borderId="0" xfId="0" applyFont="1" applyFill="1">
      <alignment vertical="center"/>
    </xf>
    <xf numFmtId="0" fontId="125" fillId="33" borderId="0" xfId="0" applyFont="1" applyFill="1" applyAlignment="1">
      <alignment horizontal="left" vertical="center"/>
    </xf>
    <xf numFmtId="0" fontId="76" fillId="33" borderId="0" xfId="0" applyFont="1" applyFill="1">
      <alignment vertical="center"/>
    </xf>
    <xf numFmtId="0" fontId="30" fillId="33" borderId="0" xfId="0" applyFont="1" applyFill="1">
      <alignment vertical="center"/>
    </xf>
    <xf numFmtId="0" fontId="123" fillId="24" borderId="19" xfId="0" applyFont="1" applyFill="1" applyBorder="1" applyAlignment="1">
      <alignment vertical="center" shrinkToFit="1"/>
    </xf>
    <xf numFmtId="0" fontId="37" fillId="26" borderId="19" xfId="0" applyFont="1" applyFill="1" applyBorder="1">
      <alignment vertical="center"/>
    </xf>
    <xf numFmtId="0" fontId="47" fillId="26" borderId="51" xfId="0" applyFont="1" applyFill="1" applyBorder="1">
      <alignment vertical="center"/>
    </xf>
    <xf numFmtId="0" fontId="0" fillId="26" borderId="51" xfId="0" applyFill="1" applyBorder="1">
      <alignment vertical="center"/>
    </xf>
    <xf numFmtId="0" fontId="66" fillId="26" borderId="0" xfId="0" applyFont="1" applyFill="1">
      <alignment vertical="center"/>
    </xf>
    <xf numFmtId="0" fontId="37" fillId="26" borderId="0" xfId="0" applyFont="1" applyFill="1">
      <alignment vertical="center"/>
    </xf>
    <xf numFmtId="0" fontId="41" fillId="20" borderId="0" xfId="0" applyFont="1" applyFill="1" applyAlignment="1">
      <alignment horizontal="left" vertical="center" indent="1"/>
    </xf>
    <xf numFmtId="0" fontId="41" fillId="20" borderId="0" xfId="0" applyFont="1" applyFill="1" applyAlignment="1">
      <alignment horizontal="left" vertical="center"/>
    </xf>
    <xf numFmtId="0" fontId="114" fillId="20" borderId="0" xfId="0" applyFont="1" applyFill="1" applyAlignment="1">
      <alignment horizontal="left" vertical="center" indent="1"/>
    </xf>
    <xf numFmtId="0" fontId="114" fillId="20" borderId="0" xfId="0" applyFont="1" applyFill="1" applyAlignment="1">
      <alignment horizontal="left" vertical="center"/>
    </xf>
    <xf numFmtId="0" fontId="127" fillId="33" borderId="0" xfId="0" applyFont="1" applyFill="1" applyAlignment="1"/>
    <xf numFmtId="0" fontId="126" fillId="10" borderId="0" xfId="0" applyFont="1" applyFill="1">
      <alignment vertical="center"/>
    </xf>
    <xf numFmtId="0" fontId="126" fillId="33" borderId="0" xfId="0" applyFont="1" applyFill="1" applyAlignment="1">
      <alignment horizontal="left" vertical="center"/>
    </xf>
    <xf numFmtId="0" fontId="128" fillId="0" borderId="0" xfId="0" applyFont="1">
      <alignment vertical="center"/>
    </xf>
    <xf numFmtId="0" fontId="47" fillId="33" borderId="0" xfId="0" applyFont="1" applyFill="1">
      <alignment vertical="center"/>
    </xf>
    <xf numFmtId="0" fontId="129" fillId="33" borderId="0" xfId="0" applyFont="1" applyFill="1" applyAlignment="1">
      <alignment horizontal="left" vertical="center"/>
    </xf>
    <xf numFmtId="0" fontId="2" fillId="0" borderId="0" xfId="44">
      <alignment vertical="center"/>
    </xf>
    <xf numFmtId="0" fontId="140" fillId="0" borderId="0" xfId="44" applyFont="1">
      <alignment vertical="center"/>
    </xf>
    <xf numFmtId="0" fontId="2" fillId="0" borderId="0" xfId="44" applyAlignment="1">
      <alignment horizontal="center" vertical="center"/>
    </xf>
    <xf numFmtId="0" fontId="2" fillId="35" borderId="0" xfId="44" applyFill="1">
      <alignment vertical="center"/>
    </xf>
    <xf numFmtId="0" fontId="2" fillId="35" borderId="0" xfId="44" applyFill="1" applyAlignment="1">
      <alignment horizontal="center" vertical="center" wrapText="1"/>
    </xf>
    <xf numFmtId="0" fontId="2" fillId="35" borderId="0" xfId="44" applyFill="1" applyAlignment="1">
      <alignment horizontal="center" vertical="center"/>
    </xf>
    <xf numFmtId="0" fontId="2" fillId="27" borderId="0" xfId="44" applyFill="1">
      <alignment vertical="center"/>
    </xf>
    <xf numFmtId="0" fontId="2" fillId="27" borderId="0" xfId="44" applyFill="1" applyAlignment="1">
      <alignment horizontal="center" vertical="center"/>
    </xf>
    <xf numFmtId="0" fontId="2" fillId="27" borderId="10" xfId="44" applyFill="1" applyBorder="1" applyAlignment="1">
      <alignment vertical="center" wrapText="1"/>
    </xf>
    <xf numFmtId="0" fontId="2" fillId="27" borderId="0" xfId="44" applyFill="1" applyAlignment="1">
      <alignment vertical="center" wrapText="1"/>
    </xf>
    <xf numFmtId="0" fontId="2" fillId="37" borderId="0" xfId="44" applyFill="1">
      <alignment vertical="center"/>
    </xf>
    <xf numFmtId="0" fontId="2" fillId="37" borderId="0" xfId="44" applyFill="1" applyAlignment="1">
      <alignment horizontal="center" vertical="center"/>
    </xf>
    <xf numFmtId="0" fontId="2" fillId="36" borderId="0" xfId="44" applyFill="1">
      <alignment vertical="center"/>
    </xf>
    <xf numFmtId="0" fontId="2" fillId="36" borderId="0" xfId="44" applyFill="1" applyAlignment="1">
      <alignment horizontal="center" vertical="center"/>
    </xf>
    <xf numFmtId="0" fontId="2" fillId="36" borderId="0" xfId="44" applyFill="1" applyAlignment="1">
      <alignment horizontal="center" vertical="center" wrapText="1"/>
    </xf>
    <xf numFmtId="0" fontId="77" fillId="33" borderId="0" xfId="0" applyFont="1" applyFill="1" applyAlignment="1">
      <alignment horizontal="left" vertical="center"/>
    </xf>
    <xf numFmtId="0" fontId="77" fillId="34" borderId="0" xfId="0" applyFont="1" applyFill="1" applyAlignment="1">
      <alignment horizontal="left" vertical="center"/>
    </xf>
    <xf numFmtId="0" fontId="123" fillId="20" borderId="25" xfId="0" applyFont="1" applyFill="1" applyBorder="1" applyAlignment="1">
      <alignment horizontal="left" vertical="center" indent="1" shrinkToFit="1"/>
    </xf>
    <xf numFmtId="0" fontId="142" fillId="0" borderId="0" xfId="0" applyFont="1">
      <alignment vertical="center"/>
    </xf>
    <xf numFmtId="0" fontId="122" fillId="34" borderId="0" xfId="0" applyFont="1" applyFill="1">
      <alignment vertical="center"/>
    </xf>
    <xf numFmtId="0" fontId="37" fillId="34" borderId="0" xfId="0" applyFont="1" applyFill="1" applyAlignment="1">
      <alignment horizontal="center" vertical="center"/>
    </xf>
    <xf numFmtId="0" fontId="71" fillId="34" borderId="68" xfId="0" applyFont="1" applyFill="1" applyBorder="1" applyAlignment="1">
      <alignment horizontal="center" vertical="center"/>
    </xf>
    <xf numFmtId="0" fontId="73" fillId="34" borderId="68" xfId="0" applyFont="1" applyFill="1" applyBorder="1" applyAlignment="1" applyProtection="1">
      <alignment horizontal="center" vertical="center"/>
      <protection locked="0"/>
    </xf>
    <xf numFmtId="0" fontId="144" fillId="20" borderId="0" xfId="0" applyFont="1" applyFill="1">
      <alignment vertical="center"/>
    </xf>
    <xf numFmtId="0" fontId="145" fillId="20" borderId="0" xfId="0" applyFont="1" applyFill="1">
      <alignment vertical="center"/>
    </xf>
    <xf numFmtId="0" fontId="145" fillId="20" borderId="0" xfId="0" applyFont="1" applyFill="1" applyAlignment="1">
      <alignment horizontal="left" vertical="center" indent="1"/>
    </xf>
    <xf numFmtId="0" fontId="146" fillId="20" borderId="0" xfId="0" applyFont="1" applyFill="1" applyAlignment="1">
      <alignment horizontal="left" vertical="center" indent="1"/>
    </xf>
    <xf numFmtId="0" fontId="145" fillId="20" borderId="0" xfId="0" applyFont="1" applyFill="1" applyAlignment="1">
      <alignment horizontal="left" vertical="center"/>
    </xf>
    <xf numFmtId="0" fontId="2" fillId="35" borderId="16" xfId="44" applyFill="1" applyBorder="1" applyAlignment="1">
      <alignment horizontal="center" vertical="center" wrapText="1"/>
    </xf>
    <xf numFmtId="0" fontId="2" fillId="35" borderId="14" xfId="44" applyFill="1" applyBorder="1" applyAlignment="1">
      <alignment horizontal="center" vertical="center" wrapText="1"/>
    </xf>
    <xf numFmtId="0" fontId="2" fillId="35" borderId="12" xfId="44" applyFill="1" applyBorder="1" applyAlignment="1">
      <alignment horizontal="center" vertical="center" wrapText="1"/>
    </xf>
    <xf numFmtId="0" fontId="2" fillId="35" borderId="18" xfId="44" applyFill="1" applyBorder="1" applyAlignment="1">
      <alignment horizontal="center" vertical="center" wrapText="1"/>
    </xf>
    <xf numFmtId="0" fontId="2" fillId="35" borderId="14" xfId="44" applyFill="1" applyBorder="1" applyAlignment="1">
      <alignment horizontal="center" vertical="center"/>
    </xf>
    <xf numFmtId="0" fontId="2" fillId="35" borderId="12" xfId="44" applyFill="1" applyBorder="1" applyAlignment="1">
      <alignment horizontal="center" vertical="center"/>
    </xf>
    <xf numFmtId="0" fontId="2" fillId="35" borderId="18" xfId="44" applyFill="1" applyBorder="1" applyAlignment="1">
      <alignment horizontal="center" vertical="center"/>
    </xf>
    <xf numFmtId="0" fontId="2" fillId="27" borderId="16" xfId="44" applyFill="1" applyBorder="1" applyAlignment="1">
      <alignment horizontal="center" vertical="center" wrapText="1"/>
    </xf>
    <xf numFmtId="0" fontId="2" fillId="27" borderId="14" xfId="44" applyFill="1" applyBorder="1" applyAlignment="1">
      <alignment horizontal="center" vertical="center"/>
    </xf>
    <xf numFmtId="0" fontId="2" fillId="27" borderId="12" xfId="44" applyFill="1" applyBorder="1" applyAlignment="1">
      <alignment horizontal="center" vertical="center"/>
    </xf>
    <xf numFmtId="0" fontId="2" fillId="27" borderId="18" xfId="44" applyFill="1" applyBorder="1" applyAlignment="1">
      <alignment horizontal="center" vertical="center"/>
    </xf>
    <xf numFmtId="0" fontId="2" fillId="37" borderId="16" xfId="44" applyFill="1" applyBorder="1" applyAlignment="1">
      <alignment horizontal="center" vertical="center"/>
    </xf>
    <xf numFmtId="0" fontId="2" fillId="37" borderId="14" xfId="44" applyFill="1" applyBorder="1" applyAlignment="1">
      <alignment horizontal="center" vertical="center"/>
    </xf>
    <xf numFmtId="0" fontId="2" fillId="37" borderId="12" xfId="44" applyFill="1" applyBorder="1" applyAlignment="1">
      <alignment horizontal="center" vertical="center"/>
    </xf>
    <xf numFmtId="0" fontId="2" fillId="37" borderId="18" xfId="44" applyFill="1" applyBorder="1" applyAlignment="1">
      <alignment horizontal="center" vertical="center"/>
    </xf>
    <xf numFmtId="0" fontId="2" fillId="36" borderId="16" xfId="44" applyFill="1" applyBorder="1" applyAlignment="1">
      <alignment horizontal="center" vertical="center"/>
    </xf>
    <xf numFmtId="0" fontId="2" fillId="36" borderId="14" xfId="44" applyFill="1" applyBorder="1" applyAlignment="1">
      <alignment horizontal="center" vertical="center"/>
    </xf>
    <xf numFmtId="0" fontId="2" fillId="36" borderId="12" xfId="44" applyFill="1" applyBorder="1" applyAlignment="1">
      <alignment horizontal="center" vertical="center"/>
    </xf>
    <xf numFmtId="0" fontId="2" fillId="36" borderId="18" xfId="44" applyFill="1" applyBorder="1" applyAlignment="1">
      <alignment horizontal="center" vertical="center"/>
    </xf>
    <xf numFmtId="0" fontId="2" fillId="27" borderId="16" xfId="44" applyFill="1" applyBorder="1" applyAlignment="1">
      <alignment horizontal="center" vertical="center"/>
    </xf>
    <xf numFmtId="0" fontId="2" fillId="27" borderId="14" xfId="44" applyFill="1" applyBorder="1" applyAlignment="1">
      <alignment horizontal="center" vertical="center" wrapText="1"/>
    </xf>
    <xf numFmtId="0" fontId="2" fillId="27" borderId="12" xfId="44" applyFill="1" applyBorder="1" applyAlignment="1">
      <alignment horizontal="center" vertical="center" wrapText="1"/>
    </xf>
    <xf numFmtId="0" fontId="2" fillId="27" borderId="18" xfId="44" applyFill="1" applyBorder="1" applyAlignment="1">
      <alignment horizontal="center" vertical="center" wrapText="1"/>
    </xf>
    <xf numFmtId="0" fontId="2" fillId="36" borderId="16" xfId="44" applyFill="1" applyBorder="1" applyAlignment="1">
      <alignment horizontal="center" vertical="center" wrapText="1"/>
    </xf>
    <xf numFmtId="0" fontId="2" fillId="36" borderId="14" xfId="44" applyFill="1" applyBorder="1" applyAlignment="1">
      <alignment horizontal="center" vertical="center" wrapText="1"/>
    </xf>
    <xf numFmtId="0" fontId="2" fillId="36" borderId="12" xfId="44" applyFill="1" applyBorder="1" applyAlignment="1">
      <alignment horizontal="center" vertical="center" wrapText="1"/>
    </xf>
    <xf numFmtId="0" fontId="2" fillId="36" borderId="18" xfId="44" applyFill="1" applyBorder="1" applyAlignment="1">
      <alignment horizontal="center" vertical="center" wrapText="1"/>
    </xf>
    <xf numFmtId="0" fontId="2" fillId="35" borderId="16" xfId="44" applyFill="1" applyBorder="1" applyAlignment="1">
      <alignment horizontal="center" vertical="center"/>
    </xf>
    <xf numFmtId="0" fontId="2" fillId="35" borderId="11" xfId="44" applyFill="1" applyBorder="1" applyAlignment="1">
      <alignment horizontal="center" vertical="center" wrapText="1"/>
    </xf>
    <xf numFmtId="0" fontId="2" fillId="35" borderId="15" xfId="44" applyFill="1" applyBorder="1" applyAlignment="1">
      <alignment horizontal="center" vertical="center" wrapText="1"/>
    </xf>
    <xf numFmtId="0" fontId="2" fillId="27" borderId="11" xfId="44" applyFill="1" applyBorder="1" applyAlignment="1">
      <alignment horizontal="center" vertical="center" wrapText="1"/>
    </xf>
    <xf numFmtId="0" fontId="2" fillId="27" borderId="15" xfId="44" applyFill="1" applyBorder="1" applyAlignment="1">
      <alignment horizontal="center" vertical="center" wrapText="1"/>
    </xf>
    <xf numFmtId="0" fontId="2" fillId="35" borderId="11" xfId="44" applyFill="1" applyBorder="1" applyAlignment="1">
      <alignment horizontal="center" vertical="center"/>
    </xf>
    <xf numFmtId="0" fontId="2" fillId="35" borderId="15" xfId="44" applyFill="1" applyBorder="1" applyAlignment="1">
      <alignment horizontal="center" vertical="center"/>
    </xf>
    <xf numFmtId="0" fontId="138" fillId="0" borderId="0" xfId="44" applyFont="1" applyAlignment="1">
      <alignment horizontal="center" vertical="center"/>
    </xf>
    <xf numFmtId="0" fontId="2" fillId="35" borderId="111" xfId="44" applyFill="1" applyBorder="1" applyAlignment="1">
      <alignment horizontal="center" vertical="center"/>
    </xf>
    <xf numFmtId="0" fontId="2" fillId="35" borderId="113" xfId="44" applyFill="1" applyBorder="1" applyAlignment="1">
      <alignment horizontal="center" vertical="center"/>
    </xf>
    <xf numFmtId="0" fontId="2" fillId="35" borderId="115" xfId="44" applyFill="1" applyBorder="1" applyAlignment="1">
      <alignment horizontal="center" vertical="center"/>
    </xf>
    <xf numFmtId="0" fontId="2" fillId="35" borderId="117" xfId="44" applyFill="1" applyBorder="1" applyAlignment="1">
      <alignment horizontal="center" vertical="center"/>
    </xf>
    <xf numFmtId="0" fontId="2" fillId="27" borderId="111" xfId="44" applyFill="1" applyBorder="1" applyAlignment="1">
      <alignment horizontal="center" vertical="center" wrapText="1"/>
    </xf>
    <xf numFmtId="0" fontId="2" fillId="27" borderId="113" xfId="44" applyFill="1" applyBorder="1" applyAlignment="1">
      <alignment horizontal="center" vertical="center"/>
    </xf>
    <xf numFmtId="0" fontId="2" fillId="27" borderId="115" xfId="44" applyFill="1" applyBorder="1" applyAlignment="1">
      <alignment horizontal="center" vertical="center"/>
    </xf>
    <xf numFmtId="0" fontId="2" fillId="27" borderId="117" xfId="44" applyFill="1" applyBorder="1" applyAlignment="1">
      <alignment horizontal="center" vertical="center"/>
    </xf>
    <xf numFmtId="0" fontId="2" fillId="37" borderId="111" xfId="44" applyFill="1" applyBorder="1" applyAlignment="1">
      <alignment horizontal="center" vertical="center"/>
    </xf>
    <xf numFmtId="0" fontId="2" fillId="37" borderId="113" xfId="44" applyFill="1" applyBorder="1" applyAlignment="1">
      <alignment horizontal="center" vertical="center"/>
    </xf>
    <xf numFmtId="0" fontId="2" fillId="37" borderId="115" xfId="44" applyFill="1" applyBorder="1" applyAlignment="1">
      <alignment horizontal="center" vertical="center"/>
    </xf>
    <xf numFmtId="0" fontId="2" fillId="37" borderId="117" xfId="44" applyFill="1" applyBorder="1" applyAlignment="1">
      <alignment horizontal="center" vertical="center"/>
    </xf>
    <xf numFmtId="0" fontId="2" fillId="36" borderId="111" xfId="44" applyFill="1" applyBorder="1" applyAlignment="1">
      <alignment horizontal="center" vertical="center"/>
    </xf>
    <xf numFmtId="0" fontId="2" fillId="36" borderId="113" xfId="44" applyFill="1" applyBorder="1" applyAlignment="1">
      <alignment horizontal="center" vertical="center"/>
    </xf>
    <xf numFmtId="0" fontId="2" fillId="36" borderId="115" xfId="44" applyFill="1" applyBorder="1" applyAlignment="1">
      <alignment horizontal="center" vertical="center"/>
    </xf>
    <xf numFmtId="0" fontId="2" fillId="36" borderId="117" xfId="44" applyFill="1" applyBorder="1" applyAlignment="1">
      <alignment horizontal="center" vertical="center"/>
    </xf>
    <xf numFmtId="0" fontId="141" fillId="36" borderId="19" xfId="44" applyFont="1" applyFill="1" applyBorder="1" applyAlignment="1">
      <alignment horizontal="center" vertical="center"/>
    </xf>
    <xf numFmtId="0" fontId="2" fillId="36" borderId="19" xfId="44" applyFill="1" applyBorder="1" applyAlignment="1">
      <alignment horizontal="center" vertical="center"/>
    </xf>
    <xf numFmtId="0" fontId="2" fillId="36" borderId="19" xfId="44" applyFill="1" applyBorder="1" applyAlignment="1">
      <alignment vertical="center" shrinkToFit="1"/>
    </xf>
    <xf numFmtId="0" fontId="2" fillId="0" borderId="87" xfId="44" applyBorder="1" applyAlignment="1">
      <alignment horizontal="center" vertical="center"/>
    </xf>
    <xf numFmtId="0" fontId="2" fillId="0" borderId="41" xfId="44" applyBorder="1" applyAlignment="1">
      <alignment horizontal="center" vertical="center"/>
    </xf>
    <xf numFmtId="0" fontId="2" fillId="0" borderId="19" xfId="44" applyBorder="1" applyAlignment="1">
      <alignment vertical="center" shrinkToFit="1"/>
    </xf>
    <xf numFmtId="0" fontId="141" fillId="0" borderId="19" xfId="44" applyFont="1" applyBorder="1" applyAlignment="1">
      <alignment horizontal="center" vertical="center"/>
    </xf>
    <xf numFmtId="0" fontId="2" fillId="0" borderId="19" xfId="44" applyBorder="1" applyAlignment="1">
      <alignment horizontal="center" vertical="center" wrapText="1"/>
    </xf>
    <xf numFmtId="0" fontId="2" fillId="0" borderId="19" xfId="44" applyBorder="1" applyAlignment="1">
      <alignment horizontal="center" vertical="center"/>
    </xf>
    <xf numFmtId="0" fontId="2" fillId="0" borderId="0" xfId="44" applyAlignment="1">
      <alignment horizontal="right" vertical="center"/>
    </xf>
    <xf numFmtId="0" fontId="2" fillId="36" borderId="87" xfId="44" applyFill="1" applyBorder="1" applyAlignment="1">
      <alignment horizontal="center" vertical="center"/>
    </xf>
    <xf numFmtId="0" fontId="2" fillId="36" borderId="41" xfId="44" applyFill="1" applyBorder="1" applyAlignment="1">
      <alignment horizontal="center" vertical="center"/>
    </xf>
    <xf numFmtId="0" fontId="141" fillId="0" borderId="35" xfId="44" applyFont="1" applyBorder="1" applyAlignment="1">
      <alignment horizontal="center" vertical="center"/>
    </xf>
    <xf numFmtId="0" fontId="141" fillId="0" borderId="104" xfId="44" applyFont="1" applyBorder="1" applyAlignment="1">
      <alignment horizontal="center" vertical="center"/>
    </xf>
    <xf numFmtId="0" fontId="141" fillId="0" borderId="51" xfId="44" applyFont="1" applyBorder="1" applyAlignment="1">
      <alignment horizontal="center" vertical="center"/>
    </xf>
    <xf numFmtId="0" fontId="2" fillId="0" borderId="16" xfId="44" applyBorder="1" applyAlignment="1">
      <alignment horizontal="center" vertical="center"/>
    </xf>
    <xf numFmtId="0" fontId="2" fillId="0" borderId="10" xfId="44" applyBorder="1" applyAlignment="1">
      <alignment horizontal="center" vertical="center"/>
    </xf>
    <xf numFmtId="0" fontId="2" fillId="0" borderId="14" xfId="44" applyBorder="1" applyAlignment="1">
      <alignment horizontal="center" vertical="center"/>
    </xf>
    <xf numFmtId="0" fontId="2" fillId="0" borderId="11" xfId="44" applyBorder="1" applyAlignment="1">
      <alignment horizontal="center" vertical="center"/>
    </xf>
    <xf numFmtId="0" fontId="2" fillId="0" borderId="0" xfId="44" applyAlignment="1">
      <alignment horizontal="center" vertical="center"/>
    </xf>
    <xf numFmtId="0" fontId="2" fillId="0" borderId="15" xfId="44" applyBorder="1" applyAlignment="1">
      <alignment horizontal="center" vertical="center"/>
    </xf>
    <xf numFmtId="0" fontId="2" fillId="0" borderId="12" xfId="44" applyBorder="1" applyAlignment="1">
      <alignment horizontal="center" vertical="center"/>
    </xf>
    <xf numFmtId="0" fontId="2" fillId="0" borderId="13" xfId="44" applyBorder="1" applyAlignment="1">
      <alignment horizontal="center" vertical="center"/>
    </xf>
    <xf numFmtId="0" fontId="2" fillId="0" borderId="18" xfId="44" applyBorder="1" applyAlignment="1">
      <alignment horizontal="center" vertical="center"/>
    </xf>
    <xf numFmtId="0" fontId="1" fillId="0" borderId="19" xfId="44" applyFont="1" applyBorder="1" applyAlignment="1">
      <alignment vertical="center" shrinkToFit="1"/>
    </xf>
    <xf numFmtId="0" fontId="2" fillId="0" borderId="19" xfId="44" applyBorder="1" applyAlignment="1">
      <alignment horizontal="distributed" vertical="center" justifyLastLine="1"/>
    </xf>
    <xf numFmtId="0" fontId="2" fillId="36" borderId="19" xfId="44" applyFill="1" applyBorder="1" applyAlignment="1">
      <alignment horizontal="center" vertical="center" wrapText="1"/>
    </xf>
    <xf numFmtId="0" fontId="2" fillId="36" borderId="19" xfId="44" applyFill="1" applyBorder="1" applyAlignment="1">
      <alignment vertical="center" wrapText="1" shrinkToFit="1"/>
    </xf>
    <xf numFmtId="0" fontId="90" fillId="0" borderId="27" xfId="0" applyFont="1" applyBorder="1" applyAlignment="1">
      <alignment horizontal="left" vertical="center" wrapText="1" indent="1"/>
    </xf>
    <xf numFmtId="0" fontId="90" fillId="0" borderId="27" xfId="0" applyFont="1" applyBorder="1" applyAlignment="1">
      <alignment horizontal="left" vertical="center" indent="1"/>
    </xf>
    <xf numFmtId="0" fontId="37" fillId="21" borderId="61" xfId="0" applyFont="1" applyFill="1" applyBorder="1" applyAlignment="1" applyProtection="1">
      <alignment horizontal="left" vertical="center" indent="1" shrinkToFit="1"/>
      <protection locked="0"/>
    </xf>
    <xf numFmtId="0" fontId="0" fillId="0" borderId="62" xfId="0" applyBorder="1" applyAlignment="1">
      <alignment horizontal="left" vertical="center" indent="1" shrinkToFit="1"/>
    </xf>
    <xf numFmtId="0" fontId="37" fillId="21" borderId="76" xfId="0" applyFont="1" applyFill="1" applyBorder="1" applyAlignment="1" applyProtection="1">
      <alignment horizontal="left" vertical="center" indent="1" shrinkToFit="1"/>
      <protection locked="0"/>
    </xf>
    <xf numFmtId="0" fontId="0" fillId="0" borderId="77" xfId="0" applyBorder="1" applyAlignment="1">
      <alignment horizontal="left" vertical="center" indent="1"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indent="1"/>
    </xf>
    <xf numFmtId="0" fontId="90" fillId="0" borderId="63" xfId="0" applyFont="1" applyBorder="1" applyAlignment="1">
      <alignment horizontal="left" vertical="center" wrapText="1" indent="1" shrinkToFit="1"/>
    </xf>
    <xf numFmtId="0" fontId="90" fillId="0" borderId="64" xfId="0" applyFont="1" applyBorder="1" applyAlignment="1">
      <alignment horizontal="left" vertical="center" indent="1" shrinkToFit="1"/>
    </xf>
    <xf numFmtId="0" fontId="90" fillId="0" borderId="65" xfId="0" applyFont="1" applyBorder="1" applyAlignment="1">
      <alignment horizontal="left" vertical="center" indent="1" shrinkToFit="1"/>
    </xf>
    <xf numFmtId="0" fontId="58" fillId="25" borderId="0" xfId="28" applyFont="1" applyFill="1" applyAlignment="1" applyProtection="1">
      <alignment vertical="center"/>
    </xf>
    <xf numFmtId="0" fontId="58" fillId="25" borderId="0" xfId="28" applyFont="1" applyFill="1" applyBorder="1" applyAlignment="1" applyProtection="1">
      <alignment vertical="center"/>
    </xf>
    <xf numFmtId="0" fontId="16" fillId="25" borderId="0" xfId="28" applyFill="1" applyBorder="1" applyAlignment="1" applyProtection="1">
      <alignment vertical="center"/>
    </xf>
    <xf numFmtId="0" fontId="16" fillId="25" borderId="0" xfId="28" applyFill="1" applyAlignment="1" applyProtection="1">
      <alignment vertical="center"/>
    </xf>
    <xf numFmtId="0" fontId="0" fillId="0" borderId="62" xfId="0" applyBorder="1" applyAlignment="1" applyProtection="1">
      <alignment horizontal="left" vertical="center" indent="1" shrinkToFit="1"/>
      <protection locked="0"/>
    </xf>
    <xf numFmtId="0" fontId="90" fillId="0" borderId="78" xfId="0" applyFont="1" applyBorder="1" applyAlignment="1">
      <alignment horizontal="left" vertical="center" indent="1" shrinkToFit="1"/>
    </xf>
    <xf numFmtId="0" fontId="90" fillId="0" borderId="79" xfId="0" applyFont="1" applyBorder="1" applyAlignment="1">
      <alignment horizontal="left" vertical="center" indent="1" shrinkToFit="1"/>
    </xf>
    <xf numFmtId="0" fontId="90" fillId="0" borderId="80" xfId="0" applyFont="1" applyBorder="1" applyAlignment="1">
      <alignment horizontal="left" vertical="center" indent="1" shrinkToFit="1"/>
    </xf>
    <xf numFmtId="0" fontId="90" fillId="0" borderId="64" xfId="0" applyFont="1" applyBorder="1" applyAlignment="1">
      <alignment horizontal="left" vertical="center" wrapText="1" indent="1" shrinkToFit="1"/>
    </xf>
    <xf numFmtId="0" fontId="90" fillId="0" borderId="81" xfId="0" applyFont="1" applyBorder="1" applyAlignment="1">
      <alignment horizontal="left" vertical="center" indent="1" shrinkToFit="1"/>
    </xf>
    <xf numFmtId="0" fontId="37" fillId="0" borderId="23" xfId="0" applyFont="1" applyBorder="1" applyAlignment="1">
      <alignment horizontal="left" vertical="center" indent="1"/>
    </xf>
    <xf numFmtId="0" fontId="0" fillId="0" borderId="52" xfId="0" applyBorder="1" applyAlignment="1">
      <alignment horizontal="left" vertical="center" indent="1"/>
    </xf>
    <xf numFmtId="179" fontId="37" fillId="0" borderId="129" xfId="0" applyNumberFormat="1" applyFont="1" applyBorder="1" applyAlignment="1" applyProtection="1">
      <alignment horizontal="left" vertical="center" indent="1"/>
      <protection locked="0"/>
    </xf>
    <xf numFmtId="179" fontId="0" fillId="0" borderId="130" xfId="0" applyNumberFormat="1" applyBorder="1" applyAlignment="1" applyProtection="1">
      <alignment horizontal="left" vertical="center" indent="1"/>
      <protection locked="0"/>
    </xf>
    <xf numFmtId="178" fontId="37" fillId="0" borderId="129" xfId="0" applyNumberFormat="1" applyFont="1" applyBorder="1" applyAlignment="1" applyProtection="1">
      <alignment horizontal="left" vertical="center" indent="1"/>
      <protection locked="0"/>
    </xf>
    <xf numFmtId="178" fontId="0" fillId="0" borderId="130" xfId="0" applyNumberFormat="1" applyBorder="1" applyAlignment="1" applyProtection="1">
      <alignment horizontal="left" vertical="center" indent="1"/>
      <protection locked="0"/>
    </xf>
    <xf numFmtId="0" fontId="37" fillId="21" borderId="82" xfId="0" applyFont="1" applyFill="1" applyBorder="1" applyAlignment="1" applyProtection="1">
      <alignment horizontal="left" vertical="center" indent="1" shrinkToFit="1"/>
      <protection locked="0"/>
    </xf>
    <xf numFmtId="0" fontId="0" fillId="0" borderId="83" xfId="0" applyBorder="1" applyAlignment="1">
      <alignment horizontal="left" vertical="center" indent="1" shrinkToFit="1"/>
    </xf>
    <xf numFmtId="0" fontId="0" fillId="0" borderId="27" xfId="0" applyBorder="1" applyAlignment="1">
      <alignment horizontal="left" vertical="center" indent="1"/>
    </xf>
    <xf numFmtId="0" fontId="36" fillId="0" borderId="64" xfId="0" applyFont="1" applyBorder="1" applyAlignment="1">
      <alignment horizontal="left" vertical="center" indent="1" shrinkToFit="1"/>
    </xf>
    <xf numFmtId="0" fontId="36" fillId="0" borderId="65" xfId="0" applyFont="1" applyBorder="1" applyAlignment="1">
      <alignment horizontal="left" vertical="center" indent="1" shrinkToFit="1"/>
    </xf>
    <xf numFmtId="0" fontId="0" fillId="0" borderId="77" xfId="0" applyBorder="1" applyAlignment="1" applyProtection="1">
      <alignment horizontal="left" vertical="center" indent="1" shrinkToFit="1"/>
      <protection locked="0"/>
    </xf>
    <xf numFmtId="0" fontId="37" fillId="27" borderId="0" xfId="0" applyFont="1" applyFill="1">
      <alignment vertical="center"/>
    </xf>
    <xf numFmtId="0" fontId="0" fillId="27" borderId="0" xfId="0" applyFill="1">
      <alignment vertical="center"/>
    </xf>
    <xf numFmtId="0" fontId="37" fillId="32" borderId="23" xfId="0" applyFont="1" applyFill="1" applyBorder="1" applyAlignment="1">
      <alignment horizontal="left" vertical="center" indent="1"/>
    </xf>
    <xf numFmtId="0" fontId="37" fillId="32" borderId="52" xfId="0" applyFont="1" applyFill="1" applyBorder="1" applyAlignment="1">
      <alignment horizontal="left" vertical="center" indent="1"/>
    </xf>
    <xf numFmtId="176" fontId="37" fillId="21" borderId="24" xfId="0" applyNumberFormat="1" applyFont="1" applyFill="1" applyBorder="1" applyAlignment="1" applyProtection="1">
      <alignment horizontal="left" vertical="center" indent="1" shrinkToFit="1"/>
      <protection locked="0"/>
    </xf>
    <xf numFmtId="0" fontId="0" fillId="0" borderId="74" xfId="0" applyBorder="1" applyAlignment="1" applyProtection="1">
      <alignment horizontal="left" vertical="center" shrinkToFit="1"/>
      <protection locked="0"/>
    </xf>
    <xf numFmtId="176" fontId="37" fillId="21" borderId="23" xfId="0" applyNumberFormat="1" applyFont="1" applyFill="1" applyBorder="1" applyAlignment="1" applyProtection="1">
      <alignment horizontal="left" vertical="center" indent="1" shrinkToFit="1"/>
      <protection locked="0"/>
    </xf>
    <xf numFmtId="0" fontId="0" fillId="0" borderId="75" xfId="0" applyBorder="1" applyAlignment="1" applyProtection="1">
      <alignment horizontal="left" vertical="center" shrinkToFit="1"/>
      <protection locked="0"/>
    </xf>
    <xf numFmtId="0" fontId="37" fillId="21" borderId="23" xfId="0" applyFont="1" applyFill="1" applyBorder="1" applyAlignment="1" applyProtection="1">
      <alignment horizontal="left" vertical="center" indent="1"/>
      <protection locked="0"/>
    </xf>
    <xf numFmtId="0" fontId="0" fillId="0" borderId="52" xfId="0" applyBorder="1" applyAlignment="1" applyProtection="1">
      <alignment horizontal="left" vertical="center" indent="1"/>
      <protection locked="0"/>
    </xf>
    <xf numFmtId="0" fontId="90" fillId="0" borderId="48" xfId="0" applyFont="1" applyBorder="1" applyAlignment="1">
      <alignment horizontal="left" vertical="center" wrapText="1" indent="1" shrinkToFit="1"/>
    </xf>
    <xf numFmtId="0" fontId="36" fillId="0" borderId="70" xfId="0" applyFont="1" applyBorder="1" applyAlignment="1">
      <alignment horizontal="left" vertical="center" indent="1" shrinkToFit="1"/>
    </xf>
    <xf numFmtId="0" fontId="0" fillId="0" borderId="71" xfId="0" applyBorder="1" applyAlignment="1">
      <alignment horizontal="left" vertical="center" wrapText="1" shrinkToFit="1"/>
    </xf>
    <xf numFmtId="0" fontId="0" fillId="0" borderId="72" xfId="0" applyBorder="1" applyAlignment="1">
      <alignment horizontal="left" vertical="center" shrinkToFit="1"/>
    </xf>
    <xf numFmtId="0" fontId="0" fillId="0" borderId="73" xfId="0" applyBorder="1" applyAlignment="1">
      <alignment horizontal="left" vertical="center" shrinkToFit="1"/>
    </xf>
    <xf numFmtId="0" fontId="37" fillId="32" borderId="27" xfId="0" applyFont="1" applyFill="1" applyBorder="1" applyAlignment="1">
      <alignment horizontal="left" vertical="center" indent="1"/>
    </xf>
    <xf numFmtId="0" fontId="90" fillId="0" borderId="27" xfId="0" applyFont="1" applyBorder="1" applyAlignment="1" applyProtection="1">
      <alignment horizontal="left" vertical="center"/>
      <protection locked="0"/>
    </xf>
    <xf numFmtId="0" fontId="36" fillId="0" borderId="27" xfId="0" applyFont="1" applyBorder="1">
      <alignment vertical="center"/>
    </xf>
    <xf numFmtId="0" fontId="79" fillId="0" borderId="27" xfId="0" applyFont="1" applyBorder="1" applyAlignment="1" applyProtection="1">
      <alignment horizontal="left" vertical="center" shrinkToFit="1"/>
      <protection locked="0"/>
    </xf>
    <xf numFmtId="0" fontId="80" fillId="0" borderId="27" xfId="0" applyFont="1" applyBorder="1" applyAlignment="1">
      <alignment horizontal="left" vertical="center" shrinkToFit="1"/>
    </xf>
    <xf numFmtId="0" fontId="80" fillId="0" borderId="27" xfId="0" applyFont="1" applyBorder="1">
      <alignment vertical="center"/>
    </xf>
    <xf numFmtId="0" fontId="90" fillId="0" borderId="27" xfId="0" applyFont="1" applyBorder="1" applyAlignment="1" applyProtection="1">
      <alignment horizontal="left" vertical="center" shrinkToFit="1"/>
      <protection locked="0"/>
    </xf>
    <xf numFmtId="0" fontId="71" fillId="0" borderId="27" xfId="0" applyFont="1" applyBorder="1">
      <alignment vertical="center"/>
    </xf>
    <xf numFmtId="0" fontId="37" fillId="32" borderId="23" xfId="0" applyFont="1" applyFill="1" applyBorder="1" applyProtection="1">
      <alignment vertical="center"/>
      <protection locked="0"/>
    </xf>
    <xf numFmtId="0" fontId="37" fillId="32" borderId="52" xfId="0" applyFont="1" applyFill="1" applyBorder="1" applyProtection="1">
      <alignment vertical="center"/>
      <protection locked="0"/>
    </xf>
    <xf numFmtId="0" fontId="37" fillId="34" borderId="0" xfId="0" applyFont="1" applyFill="1">
      <alignment vertical="center"/>
    </xf>
    <xf numFmtId="0" fontId="6" fillId="0" borderId="27" xfId="0" applyFont="1" applyBorder="1" applyAlignment="1">
      <alignment horizontal="left" vertical="center" indent="1" shrinkToFit="1"/>
    </xf>
    <xf numFmtId="0" fontId="130" fillId="0" borderId="28" xfId="0" applyFont="1" applyBorder="1" applyAlignment="1">
      <alignment horizontal="left" vertical="center" wrapText="1" indent="1"/>
    </xf>
    <xf numFmtId="0" fontId="130" fillId="0" borderId="0" xfId="0" applyFont="1" applyAlignment="1">
      <alignment horizontal="left" vertical="center" indent="1"/>
    </xf>
    <xf numFmtId="0" fontId="87" fillId="6" borderId="0" xfId="0" applyFont="1" applyFill="1" applyAlignment="1">
      <alignment horizontal="left" vertical="top"/>
    </xf>
    <xf numFmtId="0" fontId="86" fillId="6" borderId="0" xfId="0" applyFont="1" applyFill="1" applyAlignment="1">
      <alignment horizontal="left" vertical="center" shrinkToFit="1"/>
    </xf>
    <xf numFmtId="0" fontId="37" fillId="21" borderId="66" xfId="0" applyFont="1" applyFill="1" applyBorder="1" applyAlignment="1" applyProtection="1">
      <alignment vertical="center" wrapText="1"/>
      <protection locked="0"/>
    </xf>
    <xf numFmtId="0" fontId="37" fillId="21" borderId="28" xfId="0" applyFont="1" applyFill="1" applyBorder="1" applyAlignment="1" applyProtection="1">
      <alignment vertical="center" wrapText="1"/>
      <protection locked="0"/>
    </xf>
    <xf numFmtId="0" fontId="37" fillId="21" borderId="67" xfId="0" applyFont="1" applyFill="1" applyBorder="1" applyAlignment="1" applyProtection="1">
      <alignment vertical="center" wrapText="1"/>
      <protection locked="0"/>
    </xf>
    <xf numFmtId="0" fontId="37" fillId="21" borderId="68" xfId="0" applyFont="1" applyFill="1" applyBorder="1" applyAlignment="1" applyProtection="1">
      <alignment vertical="center" wrapText="1"/>
      <protection locked="0"/>
    </xf>
    <xf numFmtId="0" fontId="37" fillId="21" borderId="0" xfId="0" applyFont="1" applyFill="1" applyAlignment="1" applyProtection="1">
      <alignment vertical="center" wrapText="1"/>
      <protection locked="0"/>
    </xf>
    <xf numFmtId="0" fontId="37" fillId="21" borderId="69" xfId="0" applyFont="1" applyFill="1" applyBorder="1" applyAlignment="1" applyProtection="1">
      <alignment vertical="center" wrapText="1"/>
      <protection locked="0"/>
    </xf>
    <xf numFmtId="0" fontId="53" fillId="24" borderId="13" xfId="0" applyFont="1" applyFill="1" applyBorder="1">
      <alignment vertical="center"/>
    </xf>
    <xf numFmtId="0" fontId="126" fillId="33" borderId="0" xfId="0" applyFont="1" applyFill="1" applyAlignment="1">
      <alignment vertical="center" wrapText="1"/>
    </xf>
    <xf numFmtId="0" fontId="126" fillId="33" borderId="0" xfId="0" applyFont="1" applyFill="1">
      <alignment vertical="center"/>
    </xf>
    <xf numFmtId="0" fontId="111" fillId="0" borderId="0" xfId="0" applyFont="1" applyAlignment="1">
      <alignment horizontal="center"/>
    </xf>
    <xf numFmtId="0" fontId="33" fillId="0" borderId="16" xfId="0" applyFont="1" applyBorder="1" applyAlignment="1">
      <alignment horizontal="center" vertical="center" shrinkToFit="1"/>
    </xf>
    <xf numFmtId="0" fontId="33" fillId="0" borderId="10"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0" xfId="0" applyFont="1" applyAlignment="1">
      <alignment horizontal="center" vertical="center" shrinkToFit="1"/>
    </xf>
    <xf numFmtId="0" fontId="33" fillId="0" borderId="15"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13" xfId="0" applyFont="1" applyBorder="1" applyAlignment="1">
      <alignment horizontal="center" vertical="center" shrinkToFit="1"/>
    </xf>
    <xf numFmtId="0" fontId="33" fillId="0" borderId="18" xfId="0" applyFont="1" applyBorder="1" applyAlignment="1">
      <alignment horizontal="center" vertical="center" shrinkToFit="1"/>
    </xf>
    <xf numFmtId="0" fontId="33" fillId="0" borderId="19" xfId="0" applyFont="1" applyBorder="1" applyAlignment="1">
      <alignment horizontal="center" vertical="center" shrinkToFit="1"/>
    </xf>
    <xf numFmtId="58" fontId="33" fillId="24" borderId="16" xfId="0" applyNumberFormat="1" applyFont="1" applyFill="1" applyBorder="1" applyAlignment="1">
      <alignment horizontal="left" vertical="center" shrinkToFit="1"/>
    </xf>
    <xf numFmtId="58" fontId="33" fillId="24" borderId="10" xfId="0" applyNumberFormat="1" applyFont="1" applyFill="1" applyBorder="1" applyAlignment="1">
      <alignment horizontal="left" vertical="center" shrinkToFit="1"/>
    </xf>
    <xf numFmtId="58" fontId="33" fillId="24" borderId="14" xfId="0" applyNumberFormat="1" applyFont="1" applyFill="1" applyBorder="1" applyAlignment="1">
      <alignment horizontal="left" vertical="center" shrinkToFit="1"/>
    </xf>
    <xf numFmtId="58" fontId="33" fillId="24" borderId="11" xfId="0" applyNumberFormat="1" applyFont="1" applyFill="1" applyBorder="1" applyAlignment="1">
      <alignment horizontal="left" vertical="center" shrinkToFit="1"/>
    </xf>
    <xf numFmtId="58" fontId="33" fillId="24" borderId="0" xfId="0" applyNumberFormat="1" applyFont="1" applyFill="1" applyAlignment="1">
      <alignment horizontal="left" vertical="center" shrinkToFit="1"/>
    </xf>
    <xf numFmtId="58" fontId="33" fillId="24" borderId="15" xfId="0" applyNumberFormat="1" applyFont="1" applyFill="1" applyBorder="1" applyAlignment="1">
      <alignment horizontal="left" vertical="center" shrinkToFit="1"/>
    </xf>
    <xf numFmtId="58" fontId="33" fillId="24" borderId="12" xfId="0" applyNumberFormat="1" applyFont="1" applyFill="1" applyBorder="1" applyAlignment="1">
      <alignment horizontal="left" vertical="center" shrinkToFit="1"/>
    </xf>
    <xf numFmtId="58" fontId="33" fillId="24" borderId="13" xfId="0" applyNumberFormat="1" applyFont="1" applyFill="1" applyBorder="1" applyAlignment="1">
      <alignment horizontal="left" vertical="center" shrinkToFit="1"/>
    </xf>
    <xf numFmtId="58" fontId="33" fillId="24" borderId="18" xfId="0" applyNumberFormat="1" applyFont="1" applyFill="1" applyBorder="1" applyAlignment="1">
      <alignment horizontal="left" vertical="center" shrinkToFit="1"/>
    </xf>
    <xf numFmtId="0" fontId="33" fillId="0" borderId="16"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0" xfId="0" applyFont="1" applyBorder="1" applyAlignment="1">
      <alignment horizontal="center" vertical="center" wrapText="1" shrinkToFit="1"/>
    </xf>
    <xf numFmtId="0" fontId="33" fillId="0" borderId="14" xfId="0" applyFont="1" applyBorder="1" applyAlignment="1">
      <alignment horizontal="center" vertical="center" wrapText="1" shrinkToFit="1"/>
    </xf>
    <xf numFmtId="0" fontId="33" fillId="0" borderId="0" xfId="0" applyFont="1" applyAlignment="1">
      <alignment horizontal="center" vertical="center" wrapText="1" shrinkToFit="1"/>
    </xf>
    <xf numFmtId="0" fontId="33" fillId="0" borderId="15" xfId="0" applyFont="1" applyBorder="1" applyAlignment="1">
      <alignment horizontal="center" vertical="center" wrapText="1" shrinkToFit="1"/>
    </xf>
    <xf numFmtId="0" fontId="33" fillId="0" borderId="13" xfId="0" applyFont="1" applyBorder="1" applyAlignment="1">
      <alignment horizontal="center" vertical="center" wrapText="1" shrinkToFit="1"/>
    </xf>
    <xf numFmtId="0" fontId="33" fillId="0" borderId="18" xfId="0" applyFont="1" applyBorder="1" applyAlignment="1">
      <alignment horizontal="center" vertical="center" wrapText="1" shrinkToFit="1"/>
    </xf>
    <xf numFmtId="0" fontId="33" fillId="0" borderId="19" xfId="0" applyFont="1" applyBorder="1" applyAlignment="1">
      <alignment horizontal="center" vertical="center"/>
    </xf>
    <xf numFmtId="0" fontId="33" fillId="0" borderId="10" xfId="0" applyFont="1" applyBorder="1" applyAlignment="1">
      <alignment horizontal="left" vertical="center" shrinkToFit="1"/>
    </xf>
    <xf numFmtId="0" fontId="33" fillId="0" borderId="14" xfId="0" applyFont="1" applyBorder="1" applyAlignment="1">
      <alignment horizontal="left" vertical="center" shrinkToFit="1"/>
    </xf>
    <xf numFmtId="0" fontId="33" fillId="0" borderId="0" xfId="0" applyFont="1" applyAlignment="1">
      <alignment horizontal="left" vertical="center" shrinkToFit="1"/>
    </xf>
    <xf numFmtId="0" fontId="33" fillId="0" borderId="15" xfId="0" applyFont="1" applyBorder="1" applyAlignment="1">
      <alignment horizontal="left" vertical="center" shrinkToFit="1"/>
    </xf>
    <xf numFmtId="0" fontId="33" fillId="0" borderId="13" xfId="0" applyFont="1" applyBorder="1" applyAlignment="1">
      <alignment horizontal="left" vertical="center" shrinkToFit="1"/>
    </xf>
    <xf numFmtId="0" fontId="33" fillId="0" borderId="18" xfId="0" applyFont="1" applyBorder="1" applyAlignment="1">
      <alignment horizontal="left" vertical="center" shrinkToFit="1"/>
    </xf>
    <xf numFmtId="0" fontId="33" fillId="0" borderId="87" xfId="0" applyFont="1" applyBorder="1" applyAlignment="1">
      <alignment horizontal="center" vertical="center"/>
    </xf>
    <xf numFmtId="0" fontId="33" fillId="0" borderId="41" xfId="0" applyFont="1" applyBorder="1" applyAlignment="1">
      <alignment horizontal="center" vertical="center"/>
    </xf>
    <xf numFmtId="0" fontId="131" fillId="0" borderId="87" xfId="0" applyFont="1" applyBorder="1" applyAlignment="1">
      <alignment horizontal="left" vertical="center" wrapText="1" shrinkToFit="1"/>
    </xf>
    <xf numFmtId="0" fontId="131" fillId="0" borderId="40" xfId="0" applyFont="1" applyBorder="1" applyAlignment="1">
      <alignment horizontal="left" vertical="center" wrapText="1" shrinkToFit="1"/>
    </xf>
    <xf numFmtId="0" fontId="131" fillId="0" borderId="41" xfId="0" applyFont="1" applyBorder="1" applyAlignment="1">
      <alignment horizontal="left" vertical="center" wrapText="1" shrinkToFit="1"/>
    </xf>
    <xf numFmtId="0" fontId="0" fillId="0" borderId="87" xfId="0" applyBorder="1" applyAlignment="1">
      <alignment horizontal="center" vertical="center"/>
    </xf>
    <xf numFmtId="0" fontId="0" fillId="0" borderId="41" xfId="0" applyBorder="1" applyAlignment="1">
      <alignment horizontal="center" vertical="center"/>
    </xf>
    <xf numFmtId="0" fontId="131" fillId="0" borderId="87" xfId="0" applyFont="1" applyBorder="1" applyAlignment="1">
      <alignment horizontal="left" vertical="center" shrinkToFit="1"/>
    </xf>
    <xf numFmtId="0" fontId="131" fillId="0" borderId="40" xfId="0" applyFont="1" applyBorder="1" applyAlignment="1">
      <alignment horizontal="left" vertical="center" shrinkToFit="1"/>
    </xf>
    <xf numFmtId="0" fontId="131" fillId="0" borderId="41" xfId="0" applyFont="1" applyBorder="1" applyAlignment="1">
      <alignment horizontal="left" vertical="center" shrinkToFit="1"/>
    </xf>
    <xf numFmtId="0" fontId="33" fillId="32" borderId="10" xfId="0" applyFont="1" applyFill="1" applyBorder="1" applyAlignment="1">
      <alignment horizontal="center" vertical="center" shrinkToFit="1"/>
    </xf>
    <xf numFmtId="0" fontId="33" fillId="32" borderId="14" xfId="0" applyFont="1" applyFill="1" applyBorder="1" applyAlignment="1">
      <alignment horizontal="center" vertical="center" shrinkToFit="1"/>
    </xf>
    <xf numFmtId="0" fontId="33" fillId="32" borderId="0" xfId="0" applyFont="1" applyFill="1" applyAlignment="1">
      <alignment horizontal="center" vertical="center" shrinkToFit="1"/>
    </xf>
    <xf numFmtId="0" fontId="33" fillId="32" borderId="15" xfId="0" applyFont="1" applyFill="1" applyBorder="1" applyAlignment="1">
      <alignment horizontal="center" vertical="center" shrinkToFit="1"/>
    </xf>
    <xf numFmtId="0" fontId="33" fillId="32" borderId="13" xfId="0" applyFont="1" applyFill="1" applyBorder="1" applyAlignment="1">
      <alignment horizontal="center" vertical="center" shrinkToFit="1"/>
    </xf>
    <xf numFmtId="0" fontId="33" fillId="32" borderId="18" xfId="0" applyFont="1" applyFill="1" applyBorder="1" applyAlignment="1">
      <alignment horizontal="center" vertical="center" shrinkToFit="1"/>
    </xf>
    <xf numFmtId="180" fontId="8" fillId="0" borderId="16" xfId="0" applyNumberFormat="1" applyFont="1" applyBorder="1" applyAlignment="1">
      <alignment horizontal="center" vertical="center" shrinkToFit="1"/>
    </xf>
    <xf numFmtId="180" fontId="8" fillId="0" borderId="10" xfId="0" applyNumberFormat="1" applyFont="1" applyBorder="1" applyAlignment="1">
      <alignment horizontal="center" vertical="center" shrinkToFit="1"/>
    </xf>
    <xf numFmtId="180" fontId="8" fillId="0" borderId="14" xfId="0" applyNumberFormat="1" applyFont="1" applyBorder="1" applyAlignment="1">
      <alignment horizontal="center" vertical="center" shrinkToFit="1"/>
    </xf>
    <xf numFmtId="180" fontId="8" fillId="0" borderId="11" xfId="0" applyNumberFormat="1" applyFont="1" applyBorder="1" applyAlignment="1">
      <alignment horizontal="center" vertical="center" shrinkToFit="1"/>
    </xf>
    <xf numFmtId="180" fontId="8" fillId="0" borderId="0" xfId="0" applyNumberFormat="1" applyFont="1" applyAlignment="1">
      <alignment horizontal="center" vertical="center" shrinkToFit="1"/>
    </xf>
    <xf numFmtId="180" fontId="8" fillId="0" borderId="15" xfId="0" applyNumberFormat="1" applyFont="1" applyBorder="1" applyAlignment="1">
      <alignment horizontal="center" vertical="center" shrinkToFit="1"/>
    </xf>
    <xf numFmtId="180" fontId="8" fillId="0" borderId="12" xfId="0" applyNumberFormat="1" applyFont="1" applyBorder="1" applyAlignment="1">
      <alignment horizontal="center" vertical="center" shrinkToFit="1"/>
    </xf>
    <xf numFmtId="180" fontId="8" fillId="0" borderId="13" xfId="0" applyNumberFormat="1" applyFont="1" applyBorder="1" applyAlignment="1">
      <alignment horizontal="center" vertical="center" shrinkToFit="1"/>
    </xf>
    <xf numFmtId="180" fontId="8" fillId="0" borderId="18" xfId="0" applyNumberFormat="1" applyFont="1" applyBorder="1" applyAlignment="1">
      <alignment horizontal="center" vertical="center" shrinkToFit="1"/>
    </xf>
    <xf numFmtId="0" fontId="33" fillId="32" borderId="10" xfId="0" applyFont="1" applyFill="1" applyBorder="1" applyAlignment="1">
      <alignment horizontal="center" vertical="center" wrapText="1" shrinkToFit="1"/>
    </xf>
    <xf numFmtId="180" fontId="8" fillId="0" borderId="16" xfId="0" applyNumberFormat="1" applyFont="1" applyBorder="1" applyAlignment="1">
      <alignment horizontal="right" vertical="center" shrinkToFit="1"/>
    </xf>
    <xf numFmtId="180" fontId="8" fillId="0" borderId="10" xfId="0" applyNumberFormat="1" applyFont="1" applyBorder="1" applyAlignment="1">
      <alignment horizontal="right" vertical="center" shrinkToFit="1"/>
    </xf>
    <xf numFmtId="180" fontId="8" fillId="0" borderId="14" xfId="0" applyNumberFormat="1" applyFont="1" applyBorder="1" applyAlignment="1">
      <alignment horizontal="right" vertical="center" shrinkToFit="1"/>
    </xf>
    <xf numFmtId="180" fontId="8" fillId="0" borderId="11" xfId="0" applyNumberFormat="1" applyFont="1" applyBorder="1" applyAlignment="1">
      <alignment horizontal="right" vertical="center" shrinkToFit="1"/>
    </xf>
    <xf numFmtId="180" fontId="8" fillId="0" borderId="0" xfId="0" applyNumberFormat="1" applyFont="1" applyAlignment="1">
      <alignment horizontal="right" vertical="center" shrinkToFit="1"/>
    </xf>
    <xf numFmtId="180" fontId="8" fillId="0" borderId="15" xfId="0" applyNumberFormat="1" applyFont="1" applyBorder="1" applyAlignment="1">
      <alignment horizontal="right" vertical="center" shrinkToFit="1"/>
    </xf>
    <xf numFmtId="180" fontId="8" fillId="0" borderId="12" xfId="0" applyNumberFormat="1" applyFont="1" applyBorder="1" applyAlignment="1">
      <alignment horizontal="right" vertical="center" shrinkToFit="1"/>
    </xf>
    <xf numFmtId="180" fontId="8" fillId="0" borderId="13" xfId="0" applyNumberFormat="1" applyFont="1" applyBorder="1" applyAlignment="1">
      <alignment horizontal="right" vertical="center" shrinkToFit="1"/>
    </xf>
    <xf numFmtId="180" fontId="8" fillId="0" borderId="18" xfId="0" applyNumberFormat="1" applyFont="1" applyBorder="1" applyAlignment="1">
      <alignment horizontal="right" vertical="center" shrinkToFit="1"/>
    </xf>
    <xf numFmtId="0" fontId="0" fillId="0" borderId="87"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3" fillId="0" borderId="19" xfId="0" applyFont="1" applyBorder="1" applyAlignment="1">
      <alignment horizontal="center" vertical="center" wrapText="1"/>
    </xf>
    <xf numFmtId="0" fontId="33" fillId="0" borderId="99" xfId="0" applyFont="1" applyBorder="1" applyAlignment="1">
      <alignment horizontal="right" vertical="center" shrinkToFit="1"/>
    </xf>
    <xf numFmtId="0" fontId="47" fillId="32" borderId="16" xfId="0" applyFont="1" applyFill="1" applyBorder="1" applyAlignment="1">
      <alignment horizontal="center" vertical="center" wrapText="1"/>
    </xf>
    <xf numFmtId="0" fontId="47" fillId="32" borderId="10" xfId="0" applyFont="1" applyFill="1" applyBorder="1" applyAlignment="1">
      <alignment horizontal="center" vertical="center" wrapText="1"/>
    </xf>
    <xf numFmtId="0" fontId="47" fillId="32" borderId="14" xfId="0" applyFont="1" applyFill="1" applyBorder="1" applyAlignment="1">
      <alignment horizontal="center" vertical="center" wrapText="1"/>
    </xf>
    <xf numFmtId="0" fontId="47" fillId="32" borderId="11" xfId="0" applyFont="1" applyFill="1" applyBorder="1" applyAlignment="1">
      <alignment horizontal="center" vertical="center" wrapText="1"/>
    </xf>
    <xf numFmtId="0" fontId="47" fillId="32" borderId="0" xfId="0" applyFont="1" applyFill="1" applyAlignment="1">
      <alignment horizontal="center" vertical="center" wrapText="1"/>
    </xf>
    <xf numFmtId="0" fontId="47" fillId="32" borderId="15" xfId="0" applyFont="1" applyFill="1" applyBorder="1" applyAlignment="1">
      <alignment horizontal="center" vertical="center" wrapText="1"/>
    </xf>
    <xf numFmtId="0" fontId="47" fillId="32" borderId="12" xfId="0" applyFont="1" applyFill="1" applyBorder="1" applyAlignment="1">
      <alignment horizontal="center" vertical="center" wrapText="1"/>
    </xf>
    <xf numFmtId="0" fontId="47" fillId="32" borderId="13" xfId="0" applyFont="1" applyFill="1" applyBorder="1" applyAlignment="1">
      <alignment horizontal="center" vertical="center" wrapText="1"/>
    </xf>
    <xf numFmtId="0" fontId="47" fillId="32" borderId="18" xfId="0" applyFont="1" applyFill="1" applyBorder="1" applyAlignment="1">
      <alignment horizontal="center" vertical="center" wrapText="1"/>
    </xf>
    <xf numFmtId="0" fontId="36" fillId="32" borderId="0" xfId="0" applyFont="1" applyFill="1" applyAlignment="1">
      <alignment horizontal="left" vertical="top" wrapText="1"/>
    </xf>
    <xf numFmtId="0" fontId="36" fillId="32" borderId="15" xfId="0" applyFont="1" applyFill="1" applyBorder="1" applyAlignment="1">
      <alignment horizontal="left" vertical="top" wrapText="1"/>
    </xf>
    <xf numFmtId="0" fontId="33" fillId="32" borderId="0" xfId="0" applyFont="1" applyFill="1" applyAlignment="1">
      <alignment horizontal="left" vertical="top" wrapText="1"/>
    </xf>
    <xf numFmtId="0" fontId="33" fillId="32" borderId="15" xfId="0" applyFont="1" applyFill="1" applyBorder="1" applyAlignment="1">
      <alignment horizontal="left" vertical="top" wrapText="1"/>
    </xf>
    <xf numFmtId="0" fontId="36" fillId="32" borderId="13" xfId="0" applyFont="1" applyFill="1" applyBorder="1" applyAlignment="1">
      <alignment horizontal="left" vertical="top" wrapText="1"/>
    </xf>
    <xf numFmtId="0" fontId="36" fillId="32" borderId="18" xfId="0" applyFont="1" applyFill="1" applyBorder="1" applyAlignment="1">
      <alignment horizontal="left" vertical="top" wrapText="1"/>
    </xf>
    <xf numFmtId="0" fontId="33" fillId="0" borderId="19" xfId="0" applyFont="1" applyBorder="1" applyAlignment="1">
      <alignment horizontal="left" vertical="center" shrinkToFit="1"/>
    </xf>
    <xf numFmtId="0" fontId="33" fillId="0" borderId="10" xfId="0" applyFont="1" applyBorder="1" applyAlignment="1">
      <alignment horizontal="center" vertical="center"/>
    </xf>
    <xf numFmtId="0" fontId="33" fillId="0" borderId="0" xfId="0" applyFont="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51" xfId="0" applyFont="1" applyBorder="1" applyAlignment="1">
      <alignment horizontal="center" vertical="center"/>
    </xf>
    <xf numFmtId="0" fontId="33" fillId="0" borderId="16" xfId="0" applyFont="1" applyBorder="1" applyAlignment="1">
      <alignment horizontal="center" vertical="center"/>
    </xf>
    <xf numFmtId="0" fontId="33" fillId="0" borderId="84" xfId="0" applyFont="1" applyBorder="1" applyAlignment="1">
      <alignment horizontal="center" vertical="center"/>
    </xf>
    <xf numFmtId="0" fontId="33" fillId="0" borderId="85" xfId="0" applyFont="1" applyBorder="1" applyAlignment="1">
      <alignment horizontal="center" vertical="center"/>
    </xf>
    <xf numFmtId="0" fontId="0" fillId="0" borderId="16" xfId="0" applyBorder="1" applyAlignment="1">
      <alignment horizontal="center" vertical="top" shrinkToFit="1"/>
    </xf>
    <xf numFmtId="0" fontId="0" fillId="0" borderId="10" xfId="0" applyBorder="1" applyAlignment="1">
      <alignment horizontal="center" vertical="top" shrinkToFit="1"/>
    </xf>
    <xf numFmtId="0" fontId="0" fillId="0" borderId="14" xfId="0" applyBorder="1" applyAlignment="1">
      <alignment horizontal="center" vertical="top" shrinkToFit="1"/>
    </xf>
    <xf numFmtId="0" fontId="0" fillId="0" borderId="11" xfId="0" applyBorder="1" applyAlignment="1">
      <alignment horizontal="center" vertical="top" shrinkToFit="1"/>
    </xf>
    <xf numFmtId="0" fontId="0" fillId="0" borderId="0" xfId="0" applyAlignment="1">
      <alignment horizontal="center" vertical="top" shrinkToFit="1"/>
    </xf>
    <xf numFmtId="0" fontId="0" fillId="0" borderId="15" xfId="0" applyBorder="1" applyAlignment="1">
      <alignment horizontal="center" vertical="top" shrinkToFit="1"/>
    </xf>
    <xf numFmtId="0" fontId="0" fillId="0" borderId="12" xfId="0" applyBorder="1" applyAlignment="1">
      <alignment horizontal="center" vertical="top" shrinkToFit="1"/>
    </xf>
    <xf numFmtId="0" fontId="0" fillId="0" borderId="13" xfId="0" applyBorder="1" applyAlignment="1">
      <alignment horizontal="center" vertical="top" shrinkToFit="1"/>
    </xf>
    <xf numFmtId="0" fontId="0" fillId="0" borderId="18" xfId="0" applyBorder="1" applyAlignment="1">
      <alignment horizontal="center" vertical="top" shrinkToFit="1"/>
    </xf>
    <xf numFmtId="0" fontId="0" fillId="0" borderId="84" xfId="0" applyBorder="1" applyAlignment="1">
      <alignment horizontal="center" vertical="top" shrinkToFit="1"/>
    </xf>
    <xf numFmtId="0" fontId="0" fillId="0" borderId="86" xfId="0" applyBorder="1" applyAlignment="1">
      <alignment horizontal="center" vertical="top" shrinkToFit="1"/>
    </xf>
    <xf numFmtId="0" fontId="0" fillId="0" borderId="85" xfId="0" applyBorder="1" applyAlignment="1">
      <alignment horizontal="center" vertical="top" shrinkToFit="1"/>
    </xf>
    <xf numFmtId="0" fontId="62" fillId="0" borderId="0" xfId="0" applyFont="1" applyAlignment="1">
      <alignment vertical="center" shrinkToFit="1"/>
    </xf>
    <xf numFmtId="0" fontId="36" fillId="0" borderId="0" xfId="0" applyFont="1" applyAlignment="1">
      <alignment vertical="center" shrinkToFit="1"/>
    </xf>
    <xf numFmtId="0" fontId="36" fillId="0" borderId="0" xfId="0" applyFont="1">
      <alignment vertical="center"/>
    </xf>
    <xf numFmtId="0" fontId="31" fillId="0" borderId="0" xfId="0" applyFont="1" applyAlignment="1">
      <alignment horizontal="left" vertical="center" wrapText="1"/>
    </xf>
    <xf numFmtId="0" fontId="16" fillId="7" borderId="0" xfId="28" applyFill="1" applyAlignment="1" applyProtection="1">
      <alignment horizontal="center" vertical="center" shrinkToFit="1"/>
    </xf>
    <xf numFmtId="0" fontId="31" fillId="0" borderId="17" xfId="0" applyFont="1" applyBorder="1">
      <alignment vertical="center"/>
    </xf>
    <xf numFmtId="0" fontId="62" fillId="0" borderId="0" xfId="0" applyFont="1" applyAlignment="1">
      <alignment horizontal="distributed" vertical="center" indent="1"/>
    </xf>
    <xf numFmtId="0" fontId="36" fillId="0" borderId="0" xfId="0" applyFont="1" applyAlignment="1">
      <alignment horizontal="distributed" vertical="center" indent="1"/>
    </xf>
    <xf numFmtId="0" fontId="31" fillId="0" borderId="0" xfId="0" applyFont="1" applyAlignment="1">
      <alignment vertical="center" wrapText="1"/>
    </xf>
    <xf numFmtId="0" fontId="0" fillId="0" borderId="0" xfId="0">
      <alignment vertical="center"/>
    </xf>
    <xf numFmtId="0" fontId="31" fillId="0" borderId="17" xfId="0" applyFont="1" applyBorder="1" applyAlignment="1">
      <alignment horizontal="center" vertical="center"/>
    </xf>
    <xf numFmtId="0" fontId="31" fillId="0" borderId="36"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0" borderId="17" xfId="0" applyFont="1" applyBorder="1" applyAlignment="1">
      <alignment vertical="center" wrapText="1"/>
    </xf>
    <xf numFmtId="0" fontId="62" fillId="0" borderId="36" xfId="0" applyFont="1" applyBorder="1" applyAlignment="1">
      <alignment horizontal="distributed" vertical="center" indent="1"/>
    </xf>
    <xf numFmtId="0" fontId="62" fillId="0" borderId="50" xfId="0" applyFont="1" applyBorder="1" applyAlignment="1">
      <alignment horizontal="distributed" vertical="center" indent="1"/>
    </xf>
    <xf numFmtId="0" fontId="62" fillId="0" borderId="0" xfId="0" applyFont="1" applyAlignment="1">
      <alignment vertical="top" wrapText="1"/>
    </xf>
    <xf numFmtId="0" fontId="62" fillId="0" borderId="91" xfId="0" applyFont="1" applyBorder="1" applyAlignment="1">
      <alignment vertical="top" wrapText="1"/>
    </xf>
    <xf numFmtId="0" fontId="36" fillId="0" borderId="57" xfId="0" applyFont="1" applyBorder="1" applyAlignment="1">
      <alignment vertical="top"/>
    </xf>
    <xf numFmtId="0" fontId="36" fillId="0" borderId="89" xfId="0" applyFont="1" applyBorder="1" applyAlignment="1">
      <alignment vertical="top"/>
    </xf>
    <xf numFmtId="0" fontId="62" fillId="0" borderId="36" xfId="0" applyFont="1" applyBorder="1" applyAlignment="1">
      <alignment horizontal="distributed" vertical="center"/>
    </xf>
    <xf numFmtId="0" fontId="62" fillId="0" borderId="50" xfId="0" applyFont="1" applyBorder="1" applyAlignment="1">
      <alignment horizontal="distributed" vertical="center"/>
    </xf>
    <xf numFmtId="0" fontId="62" fillId="0" borderId="0" xfId="0" applyFont="1" applyAlignment="1">
      <alignment horizontal="left" vertical="center" wrapText="1"/>
    </xf>
    <xf numFmtId="0" fontId="62" fillId="0" borderId="49" xfId="0" applyFont="1" applyBorder="1">
      <alignment vertical="center"/>
    </xf>
    <xf numFmtId="0" fontId="62" fillId="0" borderId="50" xfId="0" applyFont="1" applyBorder="1">
      <alignment vertical="center"/>
    </xf>
    <xf numFmtId="0" fontId="99" fillId="0" borderId="90" xfId="0" applyFont="1" applyBorder="1" applyAlignment="1">
      <alignment vertical="top" wrapText="1"/>
    </xf>
    <xf numFmtId="0" fontId="99" fillId="0" borderId="88" xfId="0" applyFont="1" applyBorder="1" applyAlignment="1">
      <alignment vertical="top" wrapText="1"/>
    </xf>
    <xf numFmtId="0" fontId="99" fillId="0" borderId="0" xfId="0" applyFont="1" applyAlignment="1">
      <alignment vertical="top" wrapText="1"/>
    </xf>
    <xf numFmtId="0" fontId="99" fillId="0" borderId="91" xfId="0" applyFont="1" applyBorder="1" applyAlignment="1">
      <alignment vertical="top" wrapText="1"/>
    </xf>
    <xf numFmtId="0" fontId="62" fillId="0" borderId="57" xfId="0" applyFont="1" applyBorder="1" applyAlignment="1">
      <alignment vertical="top" wrapText="1"/>
    </xf>
    <xf numFmtId="0" fontId="62" fillId="0" borderId="89" xfId="0" applyFont="1" applyBorder="1" applyAlignment="1">
      <alignment vertical="top" wrapText="1"/>
    </xf>
    <xf numFmtId="0" fontId="62" fillId="0" borderId="36" xfId="0" applyFont="1" applyBorder="1" applyAlignment="1">
      <alignment horizontal="distributed" vertical="center" wrapText="1" indent="1"/>
    </xf>
    <xf numFmtId="0" fontId="62" fillId="0" borderId="50" xfId="0" applyFont="1" applyBorder="1" applyAlignment="1">
      <alignment horizontal="distributed" vertical="center" wrapText="1" indent="1"/>
    </xf>
    <xf numFmtId="58" fontId="62" fillId="21" borderId="90" xfId="0" applyNumberFormat="1" applyFont="1" applyFill="1" applyBorder="1" applyAlignment="1">
      <alignment horizontal="center" vertical="center" shrinkToFit="1"/>
    </xf>
    <xf numFmtId="0" fontId="62" fillId="21" borderId="90" xfId="0" applyFont="1" applyFill="1" applyBorder="1" applyAlignment="1">
      <alignment horizontal="center" vertical="center" shrinkToFit="1"/>
    </xf>
    <xf numFmtId="0" fontId="62" fillId="21" borderId="90" xfId="0" applyFont="1" applyFill="1" applyBorder="1" applyAlignment="1">
      <alignment vertical="center" shrinkToFit="1"/>
    </xf>
    <xf numFmtId="0" fontId="62" fillId="21" borderId="88" xfId="0" applyFont="1" applyFill="1" applyBorder="1" applyAlignment="1">
      <alignment vertical="center" shrinkToFit="1"/>
    </xf>
    <xf numFmtId="0" fontId="62" fillId="32" borderId="57" xfId="0" applyFont="1" applyFill="1" applyBorder="1" applyAlignment="1">
      <alignment horizontal="left" vertical="center" shrinkToFit="1"/>
    </xf>
    <xf numFmtId="0" fontId="62" fillId="21" borderId="89" xfId="0" applyFont="1" applyFill="1" applyBorder="1" applyAlignment="1">
      <alignment horizontal="left" vertical="center" shrinkToFit="1"/>
    </xf>
    <xf numFmtId="0" fontId="95" fillId="33" borderId="0" xfId="0" applyFont="1" applyFill="1" applyAlignment="1">
      <alignment horizontal="left" vertical="center"/>
    </xf>
    <xf numFmtId="0" fontId="62" fillId="0" borderId="37" xfId="0" applyFont="1" applyBorder="1" applyAlignment="1">
      <alignment horizontal="left" vertical="center"/>
    </xf>
    <xf numFmtId="0" fontId="62" fillId="0" borderId="57" xfId="0" applyFont="1" applyBorder="1" applyAlignment="1">
      <alignment horizontal="left" vertical="center"/>
    </xf>
    <xf numFmtId="58" fontId="62" fillId="21" borderId="57" xfId="0" applyNumberFormat="1" applyFont="1" applyFill="1" applyBorder="1" applyAlignment="1">
      <alignment horizontal="center" vertical="center" shrinkToFit="1"/>
    </xf>
    <xf numFmtId="0" fontId="62" fillId="32" borderId="57" xfId="0" applyFont="1" applyFill="1" applyBorder="1" applyAlignment="1">
      <alignment horizontal="center" vertical="center" shrinkToFit="1"/>
    </xf>
    <xf numFmtId="0" fontId="62" fillId="0" borderId="57" xfId="0" applyFont="1" applyBorder="1">
      <alignment vertical="center"/>
    </xf>
    <xf numFmtId="0" fontId="62" fillId="0" borderId="89" xfId="0" applyFont="1" applyBorder="1">
      <alignment vertical="center"/>
    </xf>
    <xf numFmtId="0" fontId="31" fillId="21" borderId="90" xfId="0" applyFont="1" applyFill="1" applyBorder="1" applyAlignment="1">
      <alignment horizontal="left" vertical="center" shrinkToFit="1"/>
    </xf>
    <xf numFmtId="0" fontId="31" fillId="21" borderId="88" xfId="0" applyFont="1" applyFill="1" applyBorder="1" applyAlignment="1">
      <alignment horizontal="left" vertical="center" shrinkToFit="1"/>
    </xf>
    <xf numFmtId="0" fontId="95" fillId="33" borderId="39" xfId="0" applyFont="1" applyFill="1" applyBorder="1" applyAlignment="1">
      <alignment horizontal="left" vertical="center"/>
    </xf>
    <xf numFmtId="0" fontId="62" fillId="21" borderId="57" xfId="0" applyFont="1" applyFill="1" applyBorder="1" applyAlignment="1">
      <alignment vertical="center" shrinkToFit="1"/>
    </xf>
    <xf numFmtId="0" fontId="62" fillId="21" borderId="89" xfId="0" applyFont="1" applyFill="1" applyBorder="1" applyAlignment="1">
      <alignment vertical="center" shrinkToFit="1"/>
    </xf>
    <xf numFmtId="0" fontId="62" fillId="0" borderId="49" xfId="0" applyFont="1" applyBorder="1" applyAlignment="1">
      <alignment horizontal="left" vertical="center"/>
    </xf>
    <xf numFmtId="0" fontId="62" fillId="0" borderId="50" xfId="0" applyFont="1" applyBorder="1" applyAlignment="1">
      <alignment horizontal="left" vertical="center"/>
    </xf>
    <xf numFmtId="0" fontId="62" fillId="0" borderId="38" xfId="0" applyFont="1" applyBorder="1" applyAlignment="1">
      <alignment horizontal="center" vertical="center" wrapText="1"/>
    </xf>
    <xf numFmtId="0" fontId="62" fillId="0" borderId="88" xfId="0" applyFont="1" applyBorder="1" applyAlignment="1">
      <alignment horizontal="center" vertical="center"/>
    </xf>
    <xf numFmtId="0" fontId="62" fillId="0" borderId="39" xfId="0" applyFont="1" applyBorder="1" applyAlignment="1">
      <alignment horizontal="center" vertical="center"/>
    </xf>
    <xf numFmtId="0" fontId="62" fillId="0" borderId="91" xfId="0" applyFont="1" applyBorder="1" applyAlignment="1">
      <alignment horizontal="center" vertical="center"/>
    </xf>
    <xf numFmtId="0" fontId="62" fillId="0" borderId="37" xfId="0" applyFont="1" applyBorder="1" applyAlignment="1">
      <alignment horizontal="center" vertical="center"/>
    </xf>
    <xf numFmtId="0" fontId="62" fillId="0" borderId="89" xfId="0" applyFont="1" applyBorder="1" applyAlignment="1">
      <alignment horizontal="center" vertical="center"/>
    </xf>
    <xf numFmtId="0" fontId="31" fillId="0" borderId="90" xfId="0" applyFont="1" applyBorder="1" applyAlignment="1">
      <alignment vertical="center" wrapText="1"/>
    </xf>
    <xf numFmtId="0" fontId="31" fillId="0" borderId="88" xfId="0" applyFont="1" applyBorder="1" applyAlignment="1">
      <alignment vertical="center" wrapText="1"/>
    </xf>
    <xf numFmtId="0" fontId="31" fillId="32" borderId="57" xfId="0" applyFont="1" applyFill="1" applyBorder="1" applyAlignment="1">
      <alignment horizontal="left" vertical="center"/>
    </xf>
    <xf numFmtId="0" fontId="31" fillId="32" borderId="89" xfId="0" applyFont="1" applyFill="1" applyBorder="1" applyAlignment="1">
      <alignment horizontal="left" vertical="center"/>
    </xf>
    <xf numFmtId="0" fontId="62" fillId="21" borderId="90" xfId="0" applyFont="1" applyFill="1" applyBorder="1" applyAlignment="1">
      <alignment horizontal="left" vertical="center" shrinkToFit="1"/>
    </xf>
    <xf numFmtId="0" fontId="62" fillId="21" borderId="92" xfId="0" applyFont="1" applyFill="1" applyBorder="1" applyAlignment="1">
      <alignment horizontal="left" vertical="center" shrinkToFit="1"/>
    </xf>
    <xf numFmtId="0" fontId="36" fillId="0" borderId="50" xfId="0" applyFont="1" applyBorder="1" applyAlignment="1">
      <alignment horizontal="distributed" vertical="center" indent="1"/>
    </xf>
    <xf numFmtId="0" fontId="62" fillId="32" borderId="36" xfId="0" applyFont="1" applyFill="1" applyBorder="1">
      <alignment vertical="center"/>
    </xf>
    <xf numFmtId="0" fontId="62" fillId="32" borderId="49" xfId="0" applyFont="1" applyFill="1" applyBorder="1">
      <alignment vertical="center"/>
    </xf>
    <xf numFmtId="0" fontId="62" fillId="32" borderId="50" xfId="0" applyFont="1" applyFill="1" applyBorder="1">
      <alignment vertical="center"/>
    </xf>
    <xf numFmtId="0" fontId="62" fillId="0" borderId="49" xfId="0" applyFont="1" applyBorder="1" applyAlignment="1">
      <alignment vertical="center" wrapText="1"/>
    </xf>
    <xf numFmtId="0" fontId="36" fillId="0" borderId="49" xfId="0" applyFont="1" applyBorder="1">
      <alignment vertical="center"/>
    </xf>
    <xf numFmtId="0" fontId="36" fillId="0" borderId="50" xfId="0" applyFont="1" applyBorder="1">
      <alignment vertical="center"/>
    </xf>
    <xf numFmtId="0" fontId="77" fillId="33" borderId="0" xfId="0" applyFont="1" applyFill="1" applyAlignment="1">
      <alignment horizontal="left" vertical="center"/>
    </xf>
    <xf numFmtId="0" fontId="62" fillId="0" borderId="0" xfId="0" applyFont="1" applyAlignment="1">
      <alignment horizontal="center" vertical="center"/>
    </xf>
    <xf numFmtId="0" fontId="62" fillId="0" borderId="0" xfId="0" applyFont="1" applyAlignment="1">
      <alignment vertical="center" wrapText="1"/>
    </xf>
    <xf numFmtId="0" fontId="62" fillId="0" borderId="38" xfId="0" applyFont="1" applyBorder="1" applyAlignment="1">
      <alignment horizontal="distributed" vertical="center" indent="1"/>
    </xf>
    <xf numFmtId="0" fontId="62" fillId="0" borderId="88" xfId="0" applyFont="1" applyBorder="1" applyAlignment="1">
      <alignment horizontal="distributed" vertical="center" indent="1"/>
    </xf>
    <xf numFmtId="0" fontId="36" fillId="0" borderId="37" xfId="0" applyFont="1" applyBorder="1" applyAlignment="1">
      <alignment horizontal="distributed" vertical="center" indent="1"/>
    </xf>
    <xf numFmtId="0" fontId="36" fillId="0" borderId="89" xfId="0" applyFont="1" applyBorder="1" applyAlignment="1">
      <alignment horizontal="distributed" vertical="center" indent="1"/>
    </xf>
    <xf numFmtId="0" fontId="62" fillId="0" borderId="38" xfId="0" applyFont="1" applyBorder="1" applyAlignment="1">
      <alignment horizontal="center" vertical="center" shrinkToFit="1"/>
    </xf>
    <xf numFmtId="0" fontId="36" fillId="0" borderId="90" xfId="0" applyFont="1" applyBorder="1" applyAlignment="1">
      <alignment horizontal="center" vertical="center" shrinkToFit="1"/>
    </xf>
    <xf numFmtId="0" fontId="74" fillId="0" borderId="90" xfId="0" applyFont="1" applyBorder="1" applyAlignment="1">
      <alignment vertical="center" shrinkToFit="1"/>
    </xf>
    <xf numFmtId="0" fontId="71" fillId="0" borderId="90" xfId="0" applyFont="1" applyBorder="1" applyAlignment="1">
      <alignment vertical="center" shrinkToFit="1"/>
    </xf>
    <xf numFmtId="0" fontId="71" fillId="0" borderId="88" xfId="0" applyFont="1" applyBorder="1" applyAlignment="1">
      <alignment vertical="center" shrinkToFit="1"/>
    </xf>
    <xf numFmtId="0" fontId="62" fillId="0" borderId="37" xfId="0" applyFont="1" applyBorder="1" applyAlignment="1">
      <alignment horizontal="center" vertical="center" wrapText="1"/>
    </xf>
    <xf numFmtId="0" fontId="36" fillId="0" borderId="57" xfId="0" applyFont="1" applyBorder="1" applyAlignment="1">
      <alignment horizontal="center" vertical="center" wrapText="1"/>
    </xf>
    <xf numFmtId="0" fontId="62" fillId="0" borderId="57" xfId="0" applyFont="1" applyBorder="1" applyAlignment="1">
      <alignment horizontal="center" vertical="center" shrinkToFit="1"/>
    </xf>
    <xf numFmtId="0" fontId="36" fillId="0" borderId="57" xfId="0" applyFont="1" applyBorder="1" applyAlignment="1">
      <alignment horizontal="center" vertical="center" shrinkToFit="1"/>
    </xf>
    <xf numFmtId="0" fontId="36" fillId="0" borderId="89" xfId="0" applyFont="1" applyBorder="1" applyAlignment="1">
      <alignment horizontal="center" vertical="center" shrinkToFit="1"/>
    </xf>
    <xf numFmtId="0" fontId="62" fillId="0" borderId="0" xfId="0" applyFont="1" applyAlignment="1">
      <alignment horizontal="left" vertical="center"/>
    </xf>
    <xf numFmtId="0" fontId="62" fillId="0" borderId="0" xfId="0" applyFont="1" applyAlignment="1">
      <alignment horizontal="right" vertical="center" shrinkToFit="1"/>
    </xf>
    <xf numFmtId="0" fontId="36" fillId="0" borderId="0" xfId="0" applyFont="1" applyAlignment="1">
      <alignment horizontal="center" vertical="center"/>
    </xf>
    <xf numFmtId="0" fontId="62" fillId="0" borderId="0" xfId="0" applyFont="1" applyAlignment="1">
      <alignment horizontal="distributed" vertical="center"/>
    </xf>
    <xf numFmtId="0" fontId="55" fillId="0" borderId="0" xfId="0" applyFont="1" applyAlignment="1">
      <alignment horizontal="distributed" vertical="center" indent="2"/>
    </xf>
    <xf numFmtId="0" fontId="31" fillId="0" borderId="0" xfId="0" applyFont="1" applyAlignment="1">
      <alignment horizontal="distributed" vertical="center"/>
    </xf>
    <xf numFmtId="58" fontId="62" fillId="21" borderId="0" xfId="0" applyNumberFormat="1" applyFont="1" applyFill="1" applyAlignment="1">
      <alignment horizontal="left" vertical="center" shrinkToFit="1"/>
    </xf>
    <xf numFmtId="0" fontId="77" fillId="34" borderId="0" xfId="0" applyFont="1" applyFill="1" applyAlignment="1">
      <alignment horizontal="left" vertical="center"/>
    </xf>
    <xf numFmtId="0" fontId="132" fillId="0" borderId="45" xfId="0" applyFont="1" applyBorder="1" applyAlignment="1">
      <alignment horizontal="center" vertical="center"/>
    </xf>
    <xf numFmtId="0" fontId="132" fillId="0" borderId="47" xfId="0" applyFont="1" applyBorder="1" applyAlignment="1">
      <alignment horizontal="center" vertical="center"/>
    </xf>
    <xf numFmtId="0" fontId="133" fillId="0" borderId="0" xfId="0" applyFont="1" applyAlignment="1">
      <alignment horizontal="center" vertical="center"/>
    </xf>
    <xf numFmtId="0" fontId="118" fillId="0" borderId="0" xfId="0" applyFont="1" applyAlignment="1">
      <alignment horizontal="left" vertical="center"/>
    </xf>
    <xf numFmtId="0" fontId="118" fillId="0" borderId="19" xfId="0" applyFont="1" applyBorder="1" applyAlignment="1">
      <alignment horizontal="center" vertical="center"/>
    </xf>
    <xf numFmtId="0" fontId="115" fillId="32" borderId="0" xfId="0" applyFont="1" applyFill="1">
      <alignment vertical="center"/>
    </xf>
    <xf numFmtId="0" fontId="118" fillId="0" borderId="0" xfId="0" applyFont="1" applyAlignment="1">
      <alignment horizontal="center" vertical="center"/>
    </xf>
    <xf numFmtId="0" fontId="115" fillId="0" borderId="0" xfId="0" applyFont="1" applyAlignment="1">
      <alignment horizontal="center" vertical="center"/>
    </xf>
    <xf numFmtId="0" fontId="118" fillId="32" borderId="0" xfId="0" applyFont="1" applyFill="1">
      <alignment vertical="center"/>
    </xf>
    <xf numFmtId="0" fontId="118" fillId="0" borderId="16" xfId="0" applyFont="1" applyBorder="1" applyAlignment="1">
      <alignment horizontal="center" vertical="center"/>
    </xf>
    <xf numFmtId="0" fontId="118" fillId="0" borderId="14" xfId="0" applyFont="1" applyBorder="1" applyAlignment="1">
      <alignment horizontal="center" vertical="center"/>
    </xf>
    <xf numFmtId="0" fontId="118" fillId="0" borderId="11" xfId="0" applyFont="1" applyBorder="1" applyAlignment="1">
      <alignment horizontal="center" vertical="center"/>
    </xf>
    <xf numFmtId="0" fontId="118" fillId="0" borderId="15" xfId="0" applyFont="1" applyBorder="1" applyAlignment="1">
      <alignment horizontal="center" vertical="center"/>
    </xf>
    <xf numFmtId="0" fontId="118" fillId="0" borderId="12" xfId="0" applyFont="1" applyBorder="1" applyAlignment="1">
      <alignment horizontal="center" vertical="center"/>
    </xf>
    <xf numFmtId="0" fontId="118" fillId="0" borderId="18" xfId="0" applyFont="1" applyBorder="1" applyAlignment="1">
      <alignment horizontal="center" vertical="center"/>
    </xf>
    <xf numFmtId="0" fontId="115" fillId="0" borderId="19" xfId="0" applyFont="1" applyBorder="1" applyAlignment="1">
      <alignment horizontal="left" vertical="center"/>
    </xf>
    <xf numFmtId="0" fontId="116" fillId="0" borderId="19" xfId="0" applyFont="1" applyBorder="1" applyAlignment="1">
      <alignment horizontal="left" vertical="center" shrinkToFit="1"/>
    </xf>
    <xf numFmtId="0" fontId="116" fillId="0" borderId="19" xfId="0" applyFont="1" applyBorder="1" applyAlignment="1">
      <alignment horizontal="center" vertical="center" shrinkToFit="1"/>
    </xf>
    <xf numFmtId="0" fontId="116" fillId="0" borderId="19" xfId="0" applyFont="1" applyBorder="1" applyAlignment="1">
      <alignment horizontal="left" vertical="center"/>
    </xf>
    <xf numFmtId="0" fontId="115" fillId="0" borderId="87" xfId="0" applyFont="1" applyBorder="1" applyAlignment="1">
      <alignment horizontal="left" vertical="center" shrinkToFit="1"/>
    </xf>
    <xf numFmtId="0" fontId="115" fillId="0" borderId="40" xfId="0" applyFont="1" applyBorder="1" applyAlignment="1">
      <alignment horizontal="left" vertical="center" shrinkToFit="1"/>
    </xf>
    <xf numFmtId="0" fontId="115" fillId="0" borderId="41" xfId="0" applyFont="1" applyBorder="1" applyAlignment="1">
      <alignment horizontal="left" vertical="center" shrinkToFit="1"/>
    </xf>
    <xf numFmtId="0" fontId="38" fillId="34" borderId="0" xfId="0" applyFont="1" applyFill="1" applyAlignment="1">
      <alignment horizontal="left" vertical="center"/>
    </xf>
    <xf numFmtId="0" fontId="7" fillId="33" borderId="11" xfId="0" applyFont="1" applyFill="1" applyBorder="1" applyAlignment="1">
      <alignment horizontal="left" vertical="center"/>
    </xf>
    <xf numFmtId="0" fontId="7" fillId="33" borderId="0" xfId="0" applyFont="1" applyFill="1" applyAlignment="1">
      <alignment horizontal="left" vertical="center"/>
    </xf>
    <xf numFmtId="0" fontId="8" fillId="0" borderId="10" xfId="0" applyFont="1" applyBorder="1" applyAlignment="1">
      <alignment horizontal="center" vertical="center" shrinkToFit="1"/>
    </xf>
    <xf numFmtId="0" fontId="8" fillId="0" borderId="0" xfId="0" applyFont="1" applyAlignment="1">
      <alignment horizontal="center" vertical="center" shrinkToFit="1"/>
    </xf>
    <xf numFmtId="0" fontId="8" fillId="0" borderId="13" xfId="0" applyFont="1" applyBorder="1" applyAlignment="1">
      <alignment horizontal="center" vertical="center" shrinkToFit="1"/>
    </xf>
    <xf numFmtId="0" fontId="8" fillId="0" borderId="10" xfId="0" applyFont="1" applyBorder="1" applyAlignment="1">
      <alignment horizontal="left" vertical="center" shrinkToFit="1"/>
    </xf>
    <xf numFmtId="0" fontId="8" fillId="0" borderId="0" xfId="0" applyFont="1" applyAlignment="1">
      <alignment horizontal="left" vertical="center" shrinkToFit="1"/>
    </xf>
    <xf numFmtId="0" fontId="8" fillId="0" borderId="13" xfId="0" applyFont="1" applyBorder="1" applyAlignment="1">
      <alignment horizontal="left" vertical="center" shrinkToFit="1"/>
    </xf>
    <xf numFmtId="0" fontId="33" fillId="0" borderId="11" xfId="0" applyFont="1" applyBorder="1" applyAlignment="1">
      <alignment horizontal="center" vertical="center"/>
    </xf>
    <xf numFmtId="0" fontId="33" fillId="0" borderId="15" xfId="0" applyFont="1" applyBorder="1" applyAlignment="1">
      <alignment horizontal="center" vertical="center"/>
    </xf>
    <xf numFmtId="183" fontId="33" fillId="0" borderId="131" xfId="0" applyNumberFormat="1" applyFont="1" applyBorder="1" applyAlignment="1">
      <alignment horizontal="center" vertical="center" shrinkToFit="1"/>
    </xf>
    <xf numFmtId="183" fontId="33" fillId="0" borderId="132" xfId="0" applyNumberFormat="1" applyFont="1" applyBorder="1" applyAlignment="1">
      <alignment horizontal="center" vertical="center" shrinkToFit="1"/>
    </xf>
    <xf numFmtId="183" fontId="33" fillId="0" borderId="133" xfId="0" applyNumberFormat="1" applyFont="1" applyBorder="1" applyAlignment="1">
      <alignment horizontal="center" vertical="center" shrinkToFit="1"/>
    </xf>
    <xf numFmtId="183" fontId="33" fillId="0" borderId="134" xfId="0" applyNumberFormat="1" applyFont="1" applyBorder="1" applyAlignment="1">
      <alignment horizontal="center" vertical="center" shrinkToFit="1"/>
    </xf>
    <xf numFmtId="183" fontId="33" fillId="0" borderId="135" xfId="0" applyNumberFormat="1" applyFont="1" applyBorder="1" applyAlignment="1">
      <alignment horizontal="center" vertical="center" shrinkToFit="1"/>
    </xf>
    <xf numFmtId="183" fontId="33" fillId="0" borderId="136" xfId="0" applyNumberFormat="1" applyFont="1" applyBorder="1" applyAlignment="1">
      <alignment horizontal="center" vertical="center" shrinkToFit="1"/>
    </xf>
    <xf numFmtId="183" fontId="33" fillId="0" borderId="137" xfId="0" applyNumberFormat="1" applyFont="1" applyBorder="1" applyAlignment="1">
      <alignment horizontal="center" vertical="center" shrinkToFit="1"/>
    </xf>
    <xf numFmtId="183" fontId="33" fillId="0" borderId="138" xfId="0" applyNumberFormat="1" applyFont="1" applyBorder="1" applyAlignment="1">
      <alignment horizontal="center" vertical="center" shrinkToFit="1"/>
    </xf>
    <xf numFmtId="183" fontId="33" fillId="0" borderId="139" xfId="0" applyNumberFormat="1" applyFont="1" applyBorder="1" applyAlignment="1">
      <alignment horizontal="center" vertical="center" shrinkToFit="1"/>
    </xf>
    <xf numFmtId="0" fontId="8" fillId="0" borderId="0" xfId="0" applyFont="1" applyAlignment="1">
      <alignment horizontal="center" vertical="center"/>
    </xf>
    <xf numFmtId="0" fontId="8" fillId="0" borderId="34" xfId="0" applyFont="1" applyBorder="1" applyAlignment="1">
      <alignment horizontal="center" vertical="center"/>
    </xf>
    <xf numFmtId="0" fontId="16" fillId="7" borderId="0" xfId="28" applyFill="1" applyBorder="1" applyAlignment="1" applyProtection="1">
      <alignment horizontal="center" vertical="center" shrinkToFit="1"/>
    </xf>
    <xf numFmtId="0" fontId="0" fillId="0" borderId="31"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0" fontId="0" fillId="0" borderId="34" xfId="0" applyBorder="1">
      <alignment vertical="center"/>
    </xf>
    <xf numFmtId="0" fontId="36" fillId="0" borderId="16" xfId="0" applyFont="1" applyBorder="1" applyAlignment="1">
      <alignment horizontal="center" vertical="center" shrinkToFit="1"/>
    </xf>
    <xf numFmtId="0" fontId="36" fillId="0" borderId="10" xfId="0" applyFont="1" applyBorder="1" applyAlignment="1">
      <alignment horizontal="center" vertical="center" shrinkToFit="1"/>
    </xf>
    <xf numFmtId="0" fontId="36" fillId="0" borderId="14" xfId="0" applyFont="1" applyBorder="1" applyAlignment="1">
      <alignment horizontal="center" vertical="center" shrinkToFit="1"/>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8" xfId="0" applyFont="1" applyBorder="1" applyAlignment="1">
      <alignment horizontal="center" vertical="center" shrinkToFit="1"/>
    </xf>
    <xf numFmtId="0" fontId="0" fillId="0" borderId="31" xfId="0" applyBorder="1">
      <alignment vertical="center"/>
    </xf>
    <xf numFmtId="0" fontId="36"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4" xfId="0" applyFont="1" applyBorder="1" applyAlignment="1">
      <alignment horizontal="center" vertical="center"/>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8" xfId="0" applyFont="1" applyBorder="1" applyAlignment="1">
      <alignment horizontal="center" vertical="center"/>
    </xf>
    <xf numFmtId="0" fontId="33" fillId="24" borderId="16" xfId="0" applyFont="1" applyFill="1" applyBorder="1">
      <alignment vertical="center"/>
    </xf>
    <xf numFmtId="0" fontId="33" fillId="24" borderId="10" xfId="0" applyFont="1" applyFill="1" applyBorder="1">
      <alignment vertical="center"/>
    </xf>
    <xf numFmtId="0" fontId="33" fillId="24" borderId="14" xfId="0" applyFont="1" applyFill="1" applyBorder="1">
      <alignment vertical="center"/>
    </xf>
    <xf numFmtId="0" fontId="33" fillId="24" borderId="11" xfId="0" applyFont="1" applyFill="1" applyBorder="1">
      <alignment vertical="center"/>
    </xf>
    <xf numFmtId="0" fontId="33" fillId="24" borderId="0" xfId="0" applyFont="1" applyFill="1">
      <alignment vertical="center"/>
    </xf>
    <xf numFmtId="0" fontId="33" fillId="24" borderId="15" xfId="0" applyFont="1" applyFill="1" applyBorder="1">
      <alignment vertical="center"/>
    </xf>
    <xf numFmtId="0" fontId="33" fillId="24" borderId="12" xfId="0" applyFont="1" applyFill="1" applyBorder="1">
      <alignment vertical="center"/>
    </xf>
    <xf numFmtId="0" fontId="33" fillId="24" borderId="13" xfId="0" applyFont="1" applyFill="1" applyBorder="1">
      <alignment vertical="center"/>
    </xf>
    <xf numFmtId="0" fontId="33" fillId="24" borderId="18" xfId="0" applyFont="1" applyFill="1" applyBorder="1">
      <alignment vertical="center"/>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lignment vertical="center"/>
    </xf>
    <xf numFmtId="0" fontId="0" fillId="0" borderId="16" xfId="0" applyBorder="1" applyAlignment="1">
      <alignment horizontal="left" vertical="center" indent="1" shrinkToFit="1"/>
    </xf>
    <xf numFmtId="0" fontId="0" fillId="0" borderId="10" xfId="0" applyBorder="1" applyAlignment="1">
      <alignment horizontal="left" vertical="center" indent="1" shrinkToFit="1"/>
    </xf>
    <xf numFmtId="0" fontId="0" fillId="0" borderId="14" xfId="0" applyBorder="1" applyAlignment="1">
      <alignment horizontal="left" vertical="center" indent="1" shrinkToFit="1"/>
    </xf>
    <xf numFmtId="0" fontId="0" fillId="0" borderId="12" xfId="0" applyBorder="1" applyAlignment="1">
      <alignment horizontal="left" vertical="center" indent="1" shrinkToFit="1"/>
    </xf>
    <xf numFmtId="0" fontId="0" fillId="0" borderId="13" xfId="0" applyBorder="1" applyAlignment="1">
      <alignment horizontal="left" vertical="center" indent="1" shrinkToFit="1"/>
    </xf>
    <xf numFmtId="0" fontId="0" fillId="0" borderId="18" xfId="0" applyBorder="1" applyAlignment="1">
      <alignment horizontal="left" vertical="center" indent="1" shrinkToFit="1"/>
    </xf>
    <xf numFmtId="0" fontId="0" fillId="0" borderId="19" xfId="0" applyBorder="1" applyAlignment="1">
      <alignment horizontal="center" vertical="center" wrapText="1"/>
    </xf>
    <xf numFmtId="0" fontId="0" fillId="0" borderId="19" xfId="0" applyBorder="1" applyAlignment="1">
      <alignment horizontal="center" vertical="center"/>
    </xf>
    <xf numFmtId="0" fontId="36" fillId="0" borderId="16" xfId="0" applyFont="1" applyBorder="1" applyAlignment="1">
      <alignment horizontal="left" vertical="center" indent="1" shrinkToFit="1"/>
    </xf>
    <xf numFmtId="0" fontId="36" fillId="0" borderId="10" xfId="0" applyFont="1" applyBorder="1" applyAlignment="1">
      <alignment horizontal="left" vertical="center" indent="1" shrinkToFit="1"/>
    </xf>
    <xf numFmtId="0" fontId="36" fillId="0" borderId="14" xfId="0" applyFont="1" applyBorder="1" applyAlignment="1">
      <alignment horizontal="left" vertical="center" indent="1" shrinkToFit="1"/>
    </xf>
    <xf numFmtId="0" fontId="36" fillId="0" borderId="12" xfId="0" applyFont="1" applyBorder="1" applyAlignment="1">
      <alignment horizontal="left" vertical="center" indent="1" shrinkToFit="1"/>
    </xf>
    <xf numFmtId="0" fontId="36" fillId="0" borderId="13" xfId="0" applyFont="1" applyBorder="1" applyAlignment="1">
      <alignment horizontal="left" vertical="center" indent="1" shrinkToFit="1"/>
    </xf>
    <xf numFmtId="0" fontId="36" fillId="0" borderId="18" xfId="0" applyFont="1" applyBorder="1" applyAlignment="1">
      <alignment horizontal="left" vertical="center" indent="1" shrinkToFi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8" xfId="0" applyFont="1" applyBorder="1" applyAlignment="1">
      <alignment horizontal="center" vertical="center" wrapText="1"/>
    </xf>
    <xf numFmtId="0" fontId="33" fillId="0" borderId="11" xfId="0" applyFont="1" applyBorder="1" applyAlignment="1">
      <alignment vertical="center" wrapText="1"/>
    </xf>
    <xf numFmtId="0" fontId="33" fillId="0" borderId="0" xfId="0" applyFont="1">
      <alignment vertical="center"/>
    </xf>
    <xf numFmtId="0" fontId="33" fillId="0" borderId="15" xfId="0" applyFont="1" applyBorder="1">
      <alignment vertical="center"/>
    </xf>
    <xf numFmtId="0" fontId="33" fillId="0" borderId="11" xfId="0" applyFont="1" applyBorder="1">
      <alignment vertical="center"/>
    </xf>
    <xf numFmtId="0" fontId="33" fillId="0" borderId="12" xfId="0" applyFont="1" applyBorder="1">
      <alignment vertical="center"/>
    </xf>
    <xf numFmtId="0" fontId="33" fillId="0" borderId="13" xfId="0" applyFont="1" applyBorder="1">
      <alignment vertical="center"/>
    </xf>
    <xf numFmtId="0" fontId="33" fillId="0" borderId="18" xfId="0" applyFont="1" applyBorder="1">
      <alignment vertical="center"/>
    </xf>
    <xf numFmtId="0" fontId="33" fillId="0" borderId="14" xfId="0" applyFont="1" applyBorder="1" applyAlignment="1">
      <alignment horizontal="center" vertical="center"/>
    </xf>
    <xf numFmtId="0" fontId="33" fillId="0" borderId="18" xfId="0" applyFont="1" applyBorder="1" applyAlignment="1">
      <alignment horizontal="center" vertical="center"/>
    </xf>
    <xf numFmtId="0" fontId="33" fillId="0" borderId="16" xfId="0" applyFont="1" applyBorder="1" applyAlignment="1">
      <alignment horizontal="left" vertical="center" indent="1" shrinkToFit="1"/>
    </xf>
    <xf numFmtId="0" fontId="33" fillId="0" borderId="0" xfId="0" applyFont="1" applyAlignment="1">
      <alignment horizontal="left" vertical="center" indent="1" shrinkToFit="1"/>
    </xf>
    <xf numFmtId="0" fontId="33" fillId="0" borderId="10" xfId="0" applyFont="1" applyBorder="1" applyAlignment="1">
      <alignment horizontal="left" vertical="center" indent="1" shrinkToFit="1"/>
    </xf>
    <xf numFmtId="0" fontId="33" fillId="0" borderId="14" xfId="0" applyFont="1" applyBorder="1" applyAlignment="1">
      <alignment horizontal="left" vertical="center" indent="1" shrinkToFit="1"/>
    </xf>
    <xf numFmtId="0" fontId="33" fillId="0" borderId="11" xfId="0" applyFont="1" applyBorder="1" applyAlignment="1">
      <alignment horizontal="left" vertical="center" indent="1" shrinkToFit="1"/>
    </xf>
    <xf numFmtId="0" fontId="33" fillId="0" borderId="15" xfId="0" applyFont="1" applyBorder="1" applyAlignment="1">
      <alignment horizontal="left" vertical="center" indent="1" shrinkToFit="1"/>
    </xf>
    <xf numFmtId="0" fontId="33" fillId="0" borderId="12" xfId="0" applyFont="1" applyBorder="1" applyAlignment="1">
      <alignment horizontal="left" vertical="center" indent="1" shrinkToFit="1"/>
    </xf>
    <xf numFmtId="0" fontId="33" fillId="0" borderId="13" xfId="0" applyFont="1" applyBorder="1" applyAlignment="1">
      <alignment horizontal="left" vertical="center" indent="1" shrinkToFit="1"/>
    </xf>
    <xf numFmtId="0" fontId="33" fillId="0" borderId="18" xfId="0" applyFont="1" applyBorder="1" applyAlignment="1">
      <alignment horizontal="left" vertical="center" indent="1" shrinkToFit="1"/>
    </xf>
    <xf numFmtId="179" fontId="33" fillId="0" borderId="131" xfId="0" applyNumberFormat="1" applyFont="1" applyBorder="1" applyAlignment="1">
      <alignment horizontal="center" vertical="center" shrinkToFit="1"/>
    </xf>
    <xf numFmtId="179" fontId="33" fillId="0" borderId="132" xfId="0" applyNumberFormat="1" applyFont="1" applyBorder="1" applyAlignment="1">
      <alignment horizontal="center" vertical="center" shrinkToFit="1"/>
    </xf>
    <xf numFmtId="179" fontId="33" fillId="0" borderId="133" xfId="0" applyNumberFormat="1" applyFont="1" applyBorder="1" applyAlignment="1">
      <alignment horizontal="center" vertical="center" shrinkToFit="1"/>
    </xf>
    <xf numFmtId="179" fontId="33" fillId="0" borderId="134" xfId="0" applyNumberFormat="1" applyFont="1" applyBorder="1" applyAlignment="1">
      <alignment horizontal="center" vertical="center" shrinkToFit="1"/>
    </xf>
    <xf numFmtId="179" fontId="33" fillId="0" borderId="135" xfId="0" applyNumberFormat="1" applyFont="1" applyBorder="1" applyAlignment="1">
      <alignment horizontal="center" vertical="center" shrinkToFit="1"/>
    </xf>
    <xf numFmtId="179" fontId="33" fillId="0" borderId="136" xfId="0" applyNumberFormat="1" applyFont="1" applyBorder="1" applyAlignment="1">
      <alignment horizontal="center" vertical="center" shrinkToFit="1"/>
    </xf>
    <xf numFmtId="179" fontId="33" fillId="0" borderId="137" xfId="0" applyNumberFormat="1" applyFont="1" applyBorder="1" applyAlignment="1">
      <alignment horizontal="center" vertical="center" shrinkToFit="1"/>
    </xf>
    <xf numFmtId="179" fontId="33" fillId="0" borderId="138" xfId="0" applyNumberFormat="1" applyFont="1" applyBorder="1" applyAlignment="1">
      <alignment horizontal="center" vertical="center" shrinkToFit="1"/>
    </xf>
    <xf numFmtId="179" fontId="33" fillId="0" borderId="139" xfId="0" applyNumberFormat="1" applyFont="1" applyBorder="1" applyAlignment="1">
      <alignment horizontal="center" vertical="center" shrinkToFit="1"/>
    </xf>
    <xf numFmtId="180" fontId="33" fillId="0" borderId="16" xfId="0" applyNumberFormat="1" applyFont="1" applyBorder="1" applyAlignment="1">
      <alignment horizontal="center" vertical="center" shrinkToFit="1"/>
    </xf>
    <xf numFmtId="180" fontId="33" fillId="0" borderId="10" xfId="0" applyNumberFormat="1" applyFont="1" applyBorder="1" applyAlignment="1">
      <alignment horizontal="center" vertical="center" shrinkToFit="1"/>
    </xf>
    <xf numFmtId="180" fontId="33" fillId="0" borderId="14" xfId="0" applyNumberFormat="1" applyFont="1" applyBorder="1" applyAlignment="1">
      <alignment horizontal="center" vertical="center" shrinkToFit="1"/>
    </xf>
    <xf numFmtId="180" fontId="33" fillId="0" borderId="11" xfId="0" applyNumberFormat="1" applyFont="1" applyBorder="1" applyAlignment="1">
      <alignment horizontal="center" vertical="center" shrinkToFit="1"/>
    </xf>
    <xf numFmtId="180" fontId="33" fillId="0" borderId="0" xfId="0" applyNumberFormat="1" applyFont="1" applyAlignment="1">
      <alignment horizontal="center" vertical="center" shrinkToFit="1"/>
    </xf>
    <xf numFmtId="180" fontId="33" fillId="0" borderId="15" xfId="0" applyNumberFormat="1" applyFont="1" applyBorder="1" applyAlignment="1">
      <alignment horizontal="center" vertical="center" shrinkToFit="1"/>
    </xf>
    <xf numFmtId="180" fontId="33" fillId="0" borderId="12" xfId="0" applyNumberFormat="1" applyFont="1" applyBorder="1" applyAlignment="1">
      <alignment horizontal="center" vertical="center" shrinkToFit="1"/>
    </xf>
    <xf numFmtId="180" fontId="33" fillId="0" borderId="13" xfId="0" applyNumberFormat="1" applyFont="1" applyBorder="1" applyAlignment="1">
      <alignment horizontal="center" vertical="center" shrinkToFit="1"/>
    </xf>
    <xf numFmtId="180" fontId="33" fillId="0" borderId="18" xfId="0" applyNumberFormat="1" applyFont="1" applyBorder="1" applyAlignment="1">
      <alignment horizontal="center" vertical="center" shrinkToFit="1"/>
    </xf>
    <xf numFmtId="0" fontId="36" fillId="0" borderId="87"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47" fillId="0" borderId="16"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0" xfId="0" applyFont="1" applyAlignment="1">
      <alignment horizontal="center" vertical="center" shrinkToFit="1"/>
    </xf>
    <xf numFmtId="0" fontId="47" fillId="0" borderId="15"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8" xfId="0" applyFont="1" applyBorder="1" applyAlignment="1">
      <alignment horizontal="center" vertical="center" shrinkToFit="1"/>
    </xf>
    <xf numFmtId="0" fontId="36" fillId="0" borderId="0" xfId="0" applyFont="1" applyAlignment="1">
      <alignment horizontal="right" vertical="center" shrinkToFit="1"/>
    </xf>
    <xf numFmtId="0" fontId="94" fillId="24" borderId="0" xfId="0" applyFont="1" applyFill="1" applyAlignment="1">
      <alignment horizontal="left" vertical="center" wrapText="1"/>
    </xf>
    <xf numFmtId="0" fontId="61" fillId="0" borderId="16" xfId="0" applyFont="1" applyBorder="1" applyAlignment="1">
      <alignment horizontal="center" vertical="center" wrapText="1" shrinkToFit="1"/>
    </xf>
    <xf numFmtId="0" fontId="61" fillId="0" borderId="10" xfId="0" applyFont="1" applyBorder="1" applyAlignment="1">
      <alignment horizontal="center" vertical="center" wrapText="1" shrinkToFit="1"/>
    </xf>
    <xf numFmtId="0" fontId="61" fillId="0" borderId="11" xfId="0" applyFont="1" applyBorder="1" applyAlignment="1">
      <alignment horizontal="center" vertical="center" wrapText="1" shrinkToFit="1"/>
    </xf>
    <xf numFmtId="0" fontId="61" fillId="0" borderId="0" xfId="0" applyFont="1" applyAlignment="1">
      <alignment horizontal="center" vertical="center" wrapText="1" shrinkToFit="1"/>
    </xf>
    <xf numFmtId="0" fontId="61" fillId="0" borderId="12" xfId="0" applyFont="1" applyBorder="1" applyAlignment="1">
      <alignment horizontal="center" vertical="center" wrapText="1" shrinkToFit="1"/>
    </xf>
    <xf numFmtId="0" fontId="61" fillId="0" borderId="13" xfId="0" applyFont="1" applyBorder="1" applyAlignment="1">
      <alignment horizontal="center" vertical="center" wrapText="1" shrinkToFit="1"/>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33" fillId="30" borderId="16" xfId="0" applyFont="1" applyFill="1" applyBorder="1" applyAlignment="1">
      <alignment horizontal="right" vertical="center" shrinkToFit="1"/>
    </xf>
    <xf numFmtId="0" fontId="33" fillId="30" borderId="10" xfId="0" applyFont="1" applyFill="1" applyBorder="1" applyAlignment="1">
      <alignment horizontal="right" vertical="center" shrinkToFit="1"/>
    </xf>
    <xf numFmtId="0" fontId="33" fillId="30" borderId="14" xfId="0" applyFont="1" applyFill="1" applyBorder="1" applyAlignment="1">
      <alignment horizontal="right" vertical="center" shrinkToFit="1"/>
    </xf>
    <xf numFmtId="0" fontId="33" fillId="30" borderId="11" xfId="0" applyFont="1" applyFill="1" applyBorder="1" applyAlignment="1">
      <alignment horizontal="right" vertical="center" shrinkToFit="1"/>
    </xf>
    <xf numFmtId="0" fontId="33" fillId="30" borderId="0" xfId="0" applyFont="1" applyFill="1" applyAlignment="1">
      <alignment horizontal="right" vertical="center" shrinkToFit="1"/>
    </xf>
    <xf numFmtId="0" fontId="33" fillId="30" borderId="15" xfId="0" applyFont="1" applyFill="1" applyBorder="1" applyAlignment="1">
      <alignment horizontal="right" vertical="center" shrinkToFit="1"/>
    </xf>
    <xf numFmtId="0" fontId="33" fillId="30" borderId="12" xfId="0" applyFont="1" applyFill="1" applyBorder="1" applyAlignment="1">
      <alignment horizontal="right" vertical="center" shrinkToFit="1"/>
    </xf>
    <xf numFmtId="0" fontId="33" fillId="30" borderId="13" xfId="0" applyFont="1" applyFill="1" applyBorder="1" applyAlignment="1">
      <alignment horizontal="right" vertical="center" shrinkToFit="1"/>
    </xf>
    <xf numFmtId="0" fontId="33" fillId="30" borderId="18" xfId="0" applyFont="1" applyFill="1" applyBorder="1" applyAlignment="1">
      <alignment horizontal="right" vertical="center" shrinkToFit="1"/>
    </xf>
    <xf numFmtId="0" fontId="9" fillId="0" borderId="0" xfId="0" applyFont="1" applyAlignment="1">
      <alignment horizontal="center" vertical="center"/>
    </xf>
    <xf numFmtId="0" fontId="54" fillId="0" borderId="0" xfId="0" applyFont="1" applyAlignment="1">
      <alignment horizontal="center" vertical="center"/>
    </xf>
    <xf numFmtId="0" fontId="54" fillId="0" borderId="13" xfId="0" applyFont="1" applyBorder="1" applyAlignment="1">
      <alignment horizontal="center" vertical="center"/>
    </xf>
    <xf numFmtId="0" fontId="33" fillId="24" borderId="11" xfId="0" applyFont="1" applyFill="1" applyBorder="1" applyAlignment="1">
      <alignment horizontal="center" vertical="center" shrinkToFit="1"/>
    </xf>
    <xf numFmtId="0" fontId="33" fillId="24" borderId="0" xfId="0" applyFont="1" applyFill="1" applyAlignment="1">
      <alignment horizontal="center" vertical="center" shrinkToFit="1"/>
    </xf>
    <xf numFmtId="0" fontId="33" fillId="24" borderId="15" xfId="0" applyFont="1" applyFill="1" applyBorder="1" applyAlignment="1">
      <alignment horizontal="center" vertical="center" shrinkToFit="1"/>
    </xf>
    <xf numFmtId="0" fontId="36" fillId="0" borderId="16"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5" xfId="0" applyFont="1" applyBorder="1" applyAlignment="1">
      <alignment horizontal="center" vertical="center" wrapText="1"/>
    </xf>
    <xf numFmtId="0" fontId="7" fillId="34" borderId="11" xfId="0" applyFont="1" applyFill="1" applyBorder="1" applyAlignment="1">
      <alignment horizontal="left" vertical="center"/>
    </xf>
    <xf numFmtId="0" fontId="7" fillId="34" borderId="0" xfId="0" applyFont="1" applyFill="1" applyAlignment="1">
      <alignment horizontal="left" vertical="center"/>
    </xf>
    <xf numFmtId="0" fontId="36" fillId="0" borderId="13" xfId="29" applyFont="1" applyFill="1" applyBorder="1" applyAlignment="1">
      <alignment horizontal="center" vertical="center"/>
    </xf>
    <xf numFmtId="0" fontId="36" fillId="0" borderId="16" xfId="0" applyFont="1" applyBorder="1" applyAlignment="1">
      <alignment vertical="center" shrinkToFit="1"/>
    </xf>
    <xf numFmtId="0" fontId="36" fillId="0" borderId="10" xfId="0" applyFont="1" applyBorder="1" applyAlignment="1">
      <alignment vertical="center" shrinkToFit="1"/>
    </xf>
    <xf numFmtId="0" fontId="36" fillId="0" borderId="14" xfId="0" applyFont="1" applyBorder="1" applyAlignment="1">
      <alignment vertical="center" shrinkToFit="1"/>
    </xf>
    <xf numFmtId="0" fontId="36" fillId="0" borderId="12" xfId="0" applyFont="1" applyBorder="1" applyAlignment="1">
      <alignment vertical="center" shrinkToFit="1"/>
    </xf>
    <xf numFmtId="0" fontId="36" fillId="0" borderId="13" xfId="0" applyFont="1" applyBorder="1" applyAlignment="1">
      <alignment vertical="center" shrinkToFit="1"/>
    </xf>
    <xf numFmtId="0" fontId="36" fillId="0" borderId="18" xfId="0" applyFont="1" applyBorder="1" applyAlignment="1">
      <alignment vertical="center" shrinkToFit="1"/>
    </xf>
    <xf numFmtId="0" fontId="76" fillId="30" borderId="11" xfId="0" applyFont="1" applyFill="1" applyBorder="1">
      <alignment vertical="center"/>
    </xf>
    <xf numFmtId="0" fontId="76" fillId="30" borderId="0" xfId="0" applyFont="1" applyFill="1">
      <alignment vertical="center"/>
    </xf>
    <xf numFmtId="0" fontId="7" fillId="33" borderId="11" xfId="0" applyFont="1" applyFill="1" applyBorder="1">
      <alignment vertical="center"/>
    </xf>
    <xf numFmtId="0" fontId="7" fillId="33" borderId="0" xfId="0" applyFont="1" applyFill="1">
      <alignment vertical="center"/>
    </xf>
    <xf numFmtId="0" fontId="0" fillId="0" borderId="11" xfId="0" applyBorder="1">
      <alignment vertical="center"/>
    </xf>
    <xf numFmtId="0" fontId="0" fillId="0" borderId="15" xfId="0" applyBorder="1">
      <alignment vertical="center"/>
    </xf>
    <xf numFmtId="0" fontId="38" fillId="0" borderId="10" xfId="0" applyFont="1" applyBorder="1" applyAlignment="1">
      <alignment vertical="center" shrinkToFit="1"/>
    </xf>
    <xf numFmtId="0" fontId="71" fillId="0" borderId="10" xfId="0" applyFont="1" applyBorder="1" applyAlignment="1">
      <alignment vertical="center" shrinkToFit="1"/>
    </xf>
    <xf numFmtId="0" fontId="71" fillId="0" borderId="14" xfId="0" applyFont="1" applyBorder="1" applyAlignment="1">
      <alignment vertical="center" shrinkToFit="1"/>
    </xf>
    <xf numFmtId="0" fontId="36" fillId="21" borderId="16" xfId="0" applyFont="1" applyFill="1" applyBorder="1" applyAlignment="1">
      <alignment horizontal="left" vertical="center" indent="1"/>
    </xf>
    <xf numFmtId="0" fontId="36" fillId="21" borderId="10" xfId="0" applyFont="1" applyFill="1" applyBorder="1" applyAlignment="1">
      <alignment horizontal="left" vertical="center" indent="1"/>
    </xf>
    <xf numFmtId="0" fontId="36" fillId="21" borderId="14" xfId="0" applyFont="1" applyFill="1" applyBorder="1" applyAlignment="1">
      <alignment horizontal="left" vertical="center" indent="1"/>
    </xf>
    <xf numFmtId="0" fontId="36" fillId="21" borderId="11" xfId="0" applyFont="1" applyFill="1" applyBorder="1" applyAlignment="1">
      <alignment horizontal="left" vertical="center" indent="1"/>
    </xf>
    <xf numFmtId="0" fontId="36" fillId="21" borderId="0" xfId="0" applyFont="1" applyFill="1" applyAlignment="1">
      <alignment horizontal="left" vertical="center" indent="1"/>
    </xf>
    <xf numFmtId="0" fontId="36" fillId="21" borderId="15" xfId="0" applyFont="1" applyFill="1" applyBorder="1" applyAlignment="1">
      <alignment horizontal="left" vertical="center" indent="1"/>
    </xf>
    <xf numFmtId="0" fontId="36" fillId="0" borderId="11" xfId="0" applyFont="1" applyBorder="1">
      <alignment vertical="center"/>
    </xf>
    <xf numFmtId="0" fontId="36" fillId="0" borderId="15" xfId="0" applyFont="1" applyBorder="1">
      <alignment vertical="center"/>
    </xf>
    <xf numFmtId="0" fontId="36" fillId="21" borderId="40" xfId="0" applyFont="1" applyFill="1" applyBorder="1" applyAlignment="1">
      <alignment horizontal="right" vertical="center"/>
    </xf>
    <xf numFmtId="0" fontId="36" fillId="0" borderId="87"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1" xfId="0" applyFont="1" applyBorder="1" applyAlignment="1">
      <alignment horizontal="center" vertical="center" shrinkToFit="1"/>
    </xf>
    <xf numFmtId="0" fontId="36" fillId="0" borderId="19" xfId="0" applyFont="1" applyBorder="1">
      <alignment vertical="center"/>
    </xf>
    <xf numFmtId="176" fontId="36" fillId="0" borderId="19" xfId="0" applyNumberFormat="1" applyFont="1" applyBorder="1">
      <alignment vertical="center"/>
    </xf>
    <xf numFmtId="0" fontId="86" fillId="33" borderId="0" xfId="0" applyFont="1" applyFill="1" applyAlignment="1">
      <alignment horizontal="left" vertical="center" wrapText="1"/>
    </xf>
    <xf numFmtId="58" fontId="36" fillId="0" borderId="87" xfId="0" applyNumberFormat="1" applyFont="1" applyBorder="1" applyAlignment="1">
      <alignment horizontal="right" vertical="center"/>
    </xf>
    <xf numFmtId="0" fontId="36" fillId="0" borderId="40" xfId="0" applyFont="1" applyBorder="1" applyAlignment="1">
      <alignment horizontal="right" vertical="center"/>
    </xf>
    <xf numFmtId="0" fontId="36" fillId="0" borderId="11" xfId="0" applyFont="1" applyBorder="1" applyAlignment="1">
      <alignment vertical="center" wrapText="1"/>
    </xf>
    <xf numFmtId="0" fontId="36" fillId="0" borderId="19" xfId="0" applyFont="1" applyBorder="1" applyAlignment="1">
      <alignment horizontal="center" vertical="center"/>
    </xf>
    <xf numFmtId="0" fontId="36" fillId="0" borderId="19" xfId="0" applyFont="1" applyBorder="1" applyAlignment="1">
      <alignment vertical="center" textRotation="255"/>
    </xf>
    <xf numFmtId="0" fontId="29" fillId="0" borderId="19" xfId="0" applyFont="1" applyBorder="1" applyAlignment="1">
      <alignment vertical="center" shrinkToFit="1"/>
    </xf>
    <xf numFmtId="0" fontId="0" fillId="0" borderId="16" xfId="0" applyBorder="1" applyAlignment="1">
      <alignment vertical="center" shrinkToFit="1"/>
    </xf>
    <xf numFmtId="0" fontId="0" fillId="0" borderId="10" xfId="0" applyBorder="1" applyAlignment="1">
      <alignment vertical="center" shrinkToFit="1"/>
    </xf>
    <xf numFmtId="0" fontId="0" fillId="0" borderId="14"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0" fillId="0" borderId="18" xfId="0" applyBorder="1" applyAlignment="1">
      <alignment vertical="center" shrinkToFit="1"/>
    </xf>
    <xf numFmtId="0" fontId="36" fillId="0" borderId="11" xfId="29" applyFont="1" applyFill="1" applyBorder="1" applyAlignment="1">
      <alignment horizontal="left" vertical="center" indent="1" shrinkToFit="1"/>
    </xf>
    <xf numFmtId="0" fontId="36" fillId="0" borderId="0" xfId="29" applyFont="1" applyFill="1" applyBorder="1" applyAlignment="1">
      <alignment horizontal="left" vertical="center" indent="1" shrinkToFit="1"/>
    </xf>
    <xf numFmtId="0" fontId="36" fillId="0" borderId="15" xfId="29" applyFont="1" applyFill="1" applyBorder="1" applyAlignment="1">
      <alignment horizontal="left" vertical="center" indent="1" shrinkToFit="1"/>
    </xf>
    <xf numFmtId="0" fontId="30" fillId="0" borderId="10" xfId="0" applyFont="1" applyBorder="1" applyAlignment="1">
      <alignment vertical="center" shrinkToFit="1"/>
    </xf>
    <xf numFmtId="0" fontId="0" fillId="0" borderId="0" xfId="0" applyAlignment="1">
      <alignment horizontal="center" vertical="center" shrinkToFit="1"/>
    </xf>
    <xf numFmtId="0" fontId="36" fillId="0" borderId="13" xfId="0" applyFont="1" applyBorder="1">
      <alignment vertical="center"/>
    </xf>
    <xf numFmtId="0" fontId="36" fillId="0" borderId="12" xfId="0" applyFont="1" applyBorder="1">
      <alignment vertical="center"/>
    </xf>
    <xf numFmtId="0" fontId="36" fillId="0" borderId="18" xfId="0" applyFont="1" applyBorder="1">
      <alignment vertical="center"/>
    </xf>
    <xf numFmtId="0" fontId="16" fillId="7" borderId="0" xfId="28" applyFill="1" applyAlignment="1" applyProtection="1">
      <alignment horizontal="center" vertical="center"/>
    </xf>
    <xf numFmtId="0" fontId="36" fillId="0" borderId="16" xfId="0" applyFont="1" applyBorder="1">
      <alignment vertical="center"/>
    </xf>
    <xf numFmtId="0" fontId="36" fillId="0" borderId="10" xfId="0" applyFont="1" applyBorder="1">
      <alignment vertical="center"/>
    </xf>
    <xf numFmtId="0" fontId="36" fillId="0" borderId="14" xfId="0" applyFont="1" applyBorder="1">
      <alignment vertical="center"/>
    </xf>
    <xf numFmtId="0" fontId="0" fillId="0" borderId="40" xfId="0" applyBorder="1" applyAlignment="1">
      <alignment horizontal="center" vertical="center"/>
    </xf>
    <xf numFmtId="58" fontId="36" fillId="0" borderId="40" xfId="0" applyNumberFormat="1" applyFont="1" applyBorder="1" applyAlignment="1">
      <alignment horizontal="center" vertical="center"/>
    </xf>
    <xf numFmtId="176" fontId="29" fillId="0" borderId="19" xfId="0" applyNumberFormat="1" applyFont="1" applyBorder="1" applyAlignment="1">
      <alignment horizontal="right" vertical="center" indent="1"/>
    </xf>
    <xf numFmtId="0" fontId="36" fillId="0" borderId="11" xfId="0" applyFont="1" applyBorder="1" applyAlignment="1">
      <alignment horizontal="center" vertical="center"/>
    </xf>
    <xf numFmtId="0" fontId="36" fillId="0" borderId="15" xfId="0" applyFont="1" applyBorder="1" applyAlignment="1">
      <alignment horizontal="center" vertical="center"/>
    </xf>
    <xf numFmtId="0" fontId="36" fillId="0" borderId="19" xfId="0" applyFont="1" applyBorder="1" applyAlignment="1">
      <alignment vertical="center" wrapText="1"/>
    </xf>
    <xf numFmtId="0" fontId="36" fillId="21" borderId="12" xfId="0" applyFont="1" applyFill="1" applyBorder="1" applyAlignment="1">
      <alignment horizontal="left" vertical="center" indent="1"/>
    </xf>
    <xf numFmtId="0" fontId="36" fillId="21" borderId="13" xfId="0" applyFont="1" applyFill="1" applyBorder="1" applyAlignment="1">
      <alignment horizontal="left" vertical="center" indent="1"/>
    </xf>
    <xf numFmtId="0" fontId="36" fillId="21" borderId="18" xfId="0" applyFont="1" applyFill="1" applyBorder="1" applyAlignment="1">
      <alignment horizontal="left" vertical="center" indent="1"/>
    </xf>
    <xf numFmtId="0" fontId="36" fillId="0" borderId="93" xfId="29" applyFont="1" applyFill="1" applyBorder="1" applyAlignment="1">
      <alignment horizontal="left" vertical="center" indent="1" shrinkToFit="1"/>
    </xf>
    <xf numFmtId="0" fontId="36" fillId="0" borderId="94" xfId="29" applyFont="1" applyFill="1" applyBorder="1" applyAlignment="1">
      <alignment horizontal="left" vertical="center" indent="1" shrinkToFit="1"/>
    </xf>
    <xf numFmtId="0" fontId="36" fillId="0" borderId="95" xfId="29" applyFont="1" applyFill="1" applyBorder="1" applyAlignment="1">
      <alignment horizontal="left" vertical="center" indent="1" shrinkToFit="1"/>
    </xf>
    <xf numFmtId="0" fontId="36" fillId="0" borderId="96" xfId="29" applyFont="1" applyFill="1" applyBorder="1" applyAlignment="1">
      <alignment horizontal="left" vertical="center" indent="1" shrinkToFit="1"/>
    </xf>
    <xf numFmtId="0" fontId="36" fillId="0" borderId="97" xfId="29" applyFont="1" applyFill="1" applyBorder="1" applyAlignment="1">
      <alignment horizontal="left" vertical="center" indent="1" shrinkToFit="1"/>
    </xf>
    <xf numFmtId="0" fontId="36" fillId="0" borderId="98" xfId="29" applyFont="1" applyFill="1" applyBorder="1" applyAlignment="1">
      <alignment horizontal="left" vertical="center" indent="1" shrinkToFit="1"/>
    </xf>
    <xf numFmtId="0" fontId="30" fillId="0" borderId="19" xfId="0" applyFont="1" applyBorder="1" applyAlignment="1">
      <alignment vertical="center" shrinkToFit="1"/>
    </xf>
    <xf numFmtId="0" fontId="71" fillId="0" borderId="16" xfId="0" applyFont="1" applyBorder="1" applyAlignment="1">
      <alignment horizontal="left" vertical="center" wrapText="1" indent="1"/>
    </xf>
    <xf numFmtId="0" fontId="36" fillId="0" borderId="10" xfId="0" applyFont="1" applyBorder="1" applyAlignment="1">
      <alignment horizontal="left" vertical="center" indent="1"/>
    </xf>
    <xf numFmtId="0" fontId="36" fillId="0" borderId="14" xfId="0" applyFont="1" applyBorder="1" applyAlignment="1">
      <alignment horizontal="left" vertical="center" indent="1"/>
    </xf>
    <xf numFmtId="0" fontId="36" fillId="0" borderId="11" xfId="0" applyFont="1" applyBorder="1" applyAlignment="1">
      <alignment horizontal="left" vertical="center" indent="1"/>
    </xf>
    <xf numFmtId="0" fontId="36" fillId="0" borderId="0" xfId="0" applyFont="1" applyAlignment="1">
      <alignment horizontal="left" vertical="center" indent="1"/>
    </xf>
    <xf numFmtId="0" fontId="36" fillId="0" borderId="15" xfId="0" applyFont="1" applyBorder="1" applyAlignment="1">
      <alignment horizontal="left" vertical="center" indent="1"/>
    </xf>
    <xf numFmtId="0" fontId="36" fillId="0" borderId="11" xfId="0" applyFont="1" applyBorder="1" applyAlignment="1">
      <alignment horizontal="left" vertical="center" wrapText="1" indent="1"/>
    </xf>
    <xf numFmtId="58" fontId="36" fillId="0" borderId="40" xfId="0" applyNumberFormat="1" applyFont="1" applyBorder="1" applyAlignment="1">
      <alignment horizontal="right" vertical="center"/>
    </xf>
    <xf numFmtId="0" fontId="36" fillId="0" borderId="16" xfId="0" applyFont="1" applyBorder="1" applyAlignment="1">
      <alignment vertical="center" wrapText="1"/>
    </xf>
    <xf numFmtId="0" fontId="30" fillId="0" borderId="19" xfId="0" applyFont="1" applyBorder="1" applyAlignment="1">
      <alignment horizontal="center" vertical="center"/>
    </xf>
    <xf numFmtId="0" fontId="36" fillId="0" borderId="40" xfId="0" applyFont="1" applyBorder="1" applyAlignment="1">
      <alignment horizontal="center" vertical="center"/>
    </xf>
    <xf numFmtId="176" fontId="0" fillId="21" borderId="19" xfId="0" applyNumberFormat="1" applyFill="1" applyBorder="1">
      <alignment vertical="center"/>
    </xf>
    <xf numFmtId="58" fontId="62" fillId="0" borderId="49" xfId="0" applyNumberFormat="1" applyFont="1" applyBorder="1" applyAlignment="1">
      <alignment horizontal="left" vertical="center"/>
    </xf>
    <xf numFmtId="0" fontId="62" fillId="0" borderId="36" xfId="0" applyFont="1" applyBorder="1">
      <alignment vertical="center"/>
    </xf>
    <xf numFmtId="0" fontId="112" fillId="32" borderId="0" xfId="0" applyFont="1" applyFill="1">
      <alignment vertical="center"/>
    </xf>
    <xf numFmtId="0" fontId="33" fillId="32" borderId="0" xfId="0" applyFont="1" applyFill="1" applyAlignment="1">
      <alignment horizontal="left" vertical="center"/>
    </xf>
    <xf numFmtId="0" fontId="33" fillId="0" borderId="0" xfId="0" applyFont="1" applyAlignment="1">
      <alignment horizontal="left" vertical="center" wrapText="1" indent="1"/>
    </xf>
    <xf numFmtId="0" fontId="33" fillId="0" borderId="0" xfId="0" applyFont="1" applyAlignment="1">
      <alignment horizontal="left" vertical="center" indent="1"/>
    </xf>
    <xf numFmtId="0" fontId="33" fillId="0" borderId="19" xfId="0" applyFont="1" applyBorder="1" applyAlignment="1">
      <alignment horizontal="distributed" vertical="center"/>
    </xf>
    <xf numFmtId="0" fontId="33" fillId="0" borderId="19" xfId="0" applyFont="1" applyBorder="1" applyAlignment="1">
      <alignment vertical="center" wrapText="1"/>
    </xf>
    <xf numFmtId="0" fontId="33" fillId="0" borderId="19" xfId="0" applyFont="1" applyBorder="1">
      <alignment vertical="center"/>
    </xf>
    <xf numFmtId="0" fontId="0" fillId="32" borderId="0" xfId="0" applyFill="1" applyAlignment="1">
      <alignment horizontal="left" vertical="center"/>
    </xf>
    <xf numFmtId="0" fontId="33" fillId="0" borderId="11" xfId="0" applyFont="1" applyBorder="1" applyAlignment="1">
      <alignment horizontal="left" vertical="center" wrapText="1"/>
    </xf>
    <xf numFmtId="0" fontId="33" fillId="0" borderId="0" xfId="0" applyFont="1" applyAlignment="1">
      <alignment horizontal="left" vertical="center" wrapText="1"/>
    </xf>
    <xf numFmtId="0" fontId="33" fillId="0" borderId="15" xfId="0" applyFont="1" applyBorder="1" applyAlignment="1">
      <alignment horizontal="left" vertical="center" wrapText="1"/>
    </xf>
    <xf numFmtId="0" fontId="33" fillId="32" borderId="19" xfId="0" applyFont="1" applyFill="1" applyBorder="1">
      <alignment vertical="center"/>
    </xf>
    <xf numFmtId="0" fontId="33" fillId="32" borderId="16" xfId="0" applyFont="1" applyFill="1" applyBorder="1" applyAlignment="1">
      <alignment horizontal="left" vertical="center" wrapText="1"/>
    </xf>
    <xf numFmtId="0" fontId="33" fillId="32" borderId="10" xfId="0" applyFont="1" applyFill="1" applyBorder="1" applyAlignment="1">
      <alignment horizontal="left" vertical="center" wrapText="1"/>
    </xf>
    <xf numFmtId="0" fontId="33" fillId="32" borderId="14" xfId="0" applyFont="1" applyFill="1" applyBorder="1" applyAlignment="1">
      <alignment horizontal="left" vertical="center" wrapText="1"/>
    </xf>
    <xf numFmtId="0" fontId="66" fillId="33" borderId="0" xfId="0" applyFont="1" applyFill="1" applyAlignment="1">
      <alignment horizontal="left" vertical="center" wrapText="1"/>
    </xf>
    <xf numFmtId="0" fontId="8" fillId="0" borderId="0" xfId="0" applyFont="1" applyAlignment="1">
      <alignment vertical="center" wrapText="1"/>
    </xf>
    <xf numFmtId="0" fontId="33" fillId="0" borderId="0" xfId="0" applyFont="1" applyAlignment="1">
      <alignment horizontal="distributed" vertical="center"/>
    </xf>
    <xf numFmtId="0" fontId="33" fillId="32" borderId="0" xfId="0" applyFont="1" applyFill="1">
      <alignment vertical="center"/>
    </xf>
    <xf numFmtId="0" fontId="134" fillId="33" borderId="11" xfId="0" applyFont="1" applyFill="1" applyBorder="1">
      <alignment vertical="center"/>
    </xf>
    <xf numFmtId="0" fontId="134" fillId="33" borderId="0" xfId="0" applyFont="1" applyFill="1">
      <alignment vertical="center"/>
    </xf>
    <xf numFmtId="0" fontId="134" fillId="33" borderId="0" xfId="0" applyFont="1" applyFill="1" applyAlignment="1">
      <alignment horizontal="left" vertical="center"/>
    </xf>
    <xf numFmtId="0" fontId="76" fillId="33" borderId="11" xfId="0" applyFont="1" applyFill="1" applyBorder="1" applyAlignment="1">
      <alignment horizontal="left" vertical="center"/>
    </xf>
    <xf numFmtId="0" fontId="76" fillId="33" borderId="0" xfId="0" applyFont="1" applyFill="1" applyAlignment="1">
      <alignment horizontal="left" vertical="center"/>
    </xf>
    <xf numFmtId="0" fontId="71" fillId="0" borderId="10" xfId="0" applyFont="1" applyBorder="1" applyAlignment="1">
      <alignment horizontal="left" vertical="center" shrinkToFit="1"/>
    </xf>
    <xf numFmtId="0" fontId="36" fillId="0" borderId="99" xfId="0" applyFont="1" applyBorder="1" applyAlignment="1">
      <alignment horizontal="center" vertical="center"/>
    </xf>
    <xf numFmtId="0" fontId="58" fillId="7" borderId="0" xfId="28" applyFont="1" applyFill="1" applyBorder="1" applyAlignment="1" applyProtection="1">
      <alignment horizontal="center" vertical="center" shrinkToFit="1"/>
    </xf>
    <xf numFmtId="0" fontId="56" fillId="0" borderId="0" xfId="0" applyFont="1" applyAlignment="1">
      <alignment horizontal="distributed" vertical="center" shrinkToFit="1"/>
    </xf>
    <xf numFmtId="0" fontId="36" fillId="0" borderId="16" xfId="0" applyFont="1" applyBorder="1" applyAlignment="1">
      <alignment horizontal="distributed" vertical="center" indent="1"/>
    </xf>
    <xf numFmtId="0" fontId="0" fillId="0" borderId="10" xfId="0" applyBorder="1" applyAlignment="1">
      <alignment horizontal="distributed" vertical="center" indent="1"/>
    </xf>
    <xf numFmtId="0" fontId="0" fillId="0" borderId="14" xfId="0" applyBorder="1" applyAlignment="1">
      <alignment horizontal="distributed" vertical="center" indent="1"/>
    </xf>
    <xf numFmtId="0" fontId="0" fillId="0" borderId="12" xfId="0" applyBorder="1" applyAlignment="1">
      <alignment horizontal="distributed" vertical="center" indent="1"/>
    </xf>
    <xf numFmtId="0" fontId="0" fillId="0" borderId="13" xfId="0" applyBorder="1" applyAlignment="1">
      <alignment horizontal="distributed" vertical="center" indent="1"/>
    </xf>
    <xf numFmtId="0" fontId="0" fillId="0" borderId="18" xfId="0" applyBorder="1" applyAlignment="1">
      <alignment horizontal="distributed" vertical="center" indent="1"/>
    </xf>
    <xf numFmtId="0" fontId="36" fillId="0" borderId="16" xfId="0" applyFont="1" applyBorder="1" applyAlignment="1">
      <alignment horizontal="left" vertical="center" indent="2" shrinkToFit="1"/>
    </xf>
    <xf numFmtId="0" fontId="0" fillId="0" borderId="10" xfId="0" applyBorder="1" applyAlignment="1">
      <alignment horizontal="left" vertical="center" indent="2"/>
    </xf>
    <xf numFmtId="0" fontId="0" fillId="0" borderId="14" xfId="0" applyBorder="1" applyAlignment="1">
      <alignment horizontal="left" vertical="center" indent="2"/>
    </xf>
    <xf numFmtId="0" fontId="0" fillId="0" borderId="12" xfId="0" applyBorder="1" applyAlignment="1">
      <alignment horizontal="left" vertical="center" indent="2"/>
    </xf>
    <xf numFmtId="0" fontId="0" fillId="0" borderId="13" xfId="0" applyBorder="1" applyAlignment="1">
      <alignment horizontal="left" vertical="center" indent="2"/>
    </xf>
    <xf numFmtId="0" fontId="0" fillId="0" borderId="18" xfId="0" applyBorder="1" applyAlignment="1">
      <alignment horizontal="left" vertical="center" indent="2"/>
    </xf>
    <xf numFmtId="0" fontId="0" fillId="0" borderId="16" xfId="0" applyBorder="1" applyAlignment="1">
      <alignment vertical="center" wrapText="1" shrinkToFit="1"/>
    </xf>
    <xf numFmtId="0" fontId="0" fillId="0" borderId="10"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8" xfId="0" applyBorder="1" applyAlignment="1">
      <alignment vertical="center" wrapText="1"/>
    </xf>
    <xf numFmtId="0" fontId="0" fillId="0" borderId="99" xfId="0" applyBorder="1">
      <alignment vertical="center"/>
    </xf>
    <xf numFmtId="0" fontId="36" fillId="0" borderId="10" xfId="0" applyFont="1" applyBorder="1" applyAlignment="1">
      <alignment horizontal="distributed" vertical="center" indent="1"/>
    </xf>
    <xf numFmtId="0" fontId="36" fillId="0" borderId="14" xfId="0" applyFont="1" applyBorder="1" applyAlignment="1">
      <alignment horizontal="distributed" vertical="center" indent="1"/>
    </xf>
    <xf numFmtId="0" fontId="36" fillId="0" borderId="12" xfId="0" applyFont="1" applyBorder="1" applyAlignment="1">
      <alignment horizontal="distributed" vertical="center" indent="1"/>
    </xf>
    <xf numFmtId="0" fontId="36" fillId="0" borderId="13" xfId="0" applyFont="1" applyBorder="1" applyAlignment="1">
      <alignment horizontal="distributed" vertical="center" indent="1"/>
    </xf>
    <xf numFmtId="0" fontId="36" fillId="0" borderId="18" xfId="0" applyFont="1" applyBorder="1" applyAlignment="1">
      <alignment horizontal="distributed" vertical="center" indent="1"/>
    </xf>
    <xf numFmtId="182" fontId="36" fillId="21" borderId="16" xfId="0" applyNumberFormat="1" applyFont="1" applyFill="1" applyBorder="1" applyAlignment="1">
      <alignment horizontal="center" vertical="center" wrapText="1" shrinkToFit="1"/>
    </xf>
    <xf numFmtId="182" fontId="36" fillId="21" borderId="10" xfId="0" applyNumberFormat="1" applyFont="1" applyFill="1" applyBorder="1" applyAlignment="1">
      <alignment horizontal="center" vertical="center" wrapText="1" shrinkToFit="1"/>
    </xf>
    <xf numFmtId="0" fontId="36" fillId="0" borderId="19" xfId="0" applyFont="1" applyBorder="1" applyAlignment="1">
      <alignment vertical="center" shrinkToFit="1"/>
    </xf>
    <xf numFmtId="3" fontId="36" fillId="0" borderId="19" xfId="0" applyNumberFormat="1" applyFont="1" applyBorder="1" applyAlignment="1">
      <alignment horizontal="right" vertical="center"/>
    </xf>
    <xf numFmtId="0" fontId="36" fillId="0" borderId="13" xfId="0" applyFont="1" applyBorder="1" applyAlignment="1">
      <alignment horizontal="left" vertical="center" shrinkToFit="1"/>
    </xf>
    <xf numFmtId="0" fontId="36" fillId="0" borderId="18" xfId="0" applyFont="1" applyBorder="1" applyAlignment="1">
      <alignment horizontal="left" vertical="center" shrinkToFit="1"/>
    </xf>
    <xf numFmtId="3" fontId="36" fillId="0" borderId="99" xfId="0" applyNumberFormat="1" applyFont="1" applyBorder="1" applyAlignment="1">
      <alignment horizontal="right" vertical="center"/>
    </xf>
    <xf numFmtId="0" fontId="36" fillId="0" borderId="99" xfId="0" applyFont="1" applyBorder="1">
      <alignment vertical="center"/>
    </xf>
    <xf numFmtId="0" fontId="0" fillId="0" borderId="13" xfId="0" applyBorder="1" applyAlignment="1">
      <alignment horizontal="right" vertical="center"/>
    </xf>
    <xf numFmtId="176" fontId="36" fillId="21" borderId="10" xfId="0" applyNumberFormat="1" applyFont="1" applyFill="1" applyBorder="1" applyAlignment="1">
      <alignment horizontal="center" vertical="center" wrapText="1" shrinkToFit="1"/>
    </xf>
    <xf numFmtId="0" fontId="36" fillId="0" borderId="16" xfId="0" applyFont="1" applyBorder="1" applyAlignment="1">
      <alignment horizontal="right" vertical="center"/>
    </xf>
    <xf numFmtId="0" fontId="36" fillId="0" borderId="10" xfId="0" applyFont="1" applyBorder="1" applyAlignment="1">
      <alignment horizontal="right" vertical="center"/>
    </xf>
    <xf numFmtId="0" fontId="36" fillId="0" borderId="14" xfId="0" applyFont="1" applyBorder="1" applyAlignment="1">
      <alignment horizontal="right" vertical="center"/>
    </xf>
    <xf numFmtId="3" fontId="0" fillId="0" borderId="19" xfId="0" applyNumberFormat="1" applyBorder="1">
      <alignment vertical="center"/>
    </xf>
    <xf numFmtId="3" fontId="0" fillId="0" borderId="99" xfId="0" applyNumberFormat="1" applyBorder="1">
      <alignment vertical="center"/>
    </xf>
    <xf numFmtId="3" fontId="0" fillId="0" borderId="99" xfId="0" applyNumberFormat="1" applyBorder="1" applyAlignment="1">
      <alignment horizontal="right" vertical="center"/>
    </xf>
    <xf numFmtId="0" fontId="36" fillId="0" borderId="19" xfId="0" applyFont="1" applyBorder="1" applyAlignment="1">
      <alignment horizontal="distributed" vertical="center" indent="1"/>
    </xf>
    <xf numFmtId="181" fontId="36" fillId="0" borderId="19" xfId="0" applyNumberFormat="1" applyFont="1" applyBorder="1" applyAlignment="1">
      <alignment horizontal="center" vertical="center"/>
    </xf>
    <xf numFmtId="176" fontId="36" fillId="0" borderId="19" xfId="0" applyNumberFormat="1" applyFont="1" applyBorder="1" applyAlignment="1">
      <alignment horizontal="center" vertical="center"/>
    </xf>
    <xf numFmtId="0" fontId="36" fillId="0" borderId="19" xfId="0" applyFont="1" applyBorder="1" applyAlignment="1">
      <alignment horizontal="distributed" vertical="center" shrinkToFit="1"/>
    </xf>
    <xf numFmtId="0" fontId="0" fillId="0" borderId="19" xfId="0" applyBorder="1" applyAlignment="1">
      <alignment horizontal="center" vertical="center" shrinkToFit="1"/>
    </xf>
    <xf numFmtId="0" fontId="47" fillId="0" borderId="19" xfId="0" applyFont="1" applyBorder="1" applyAlignment="1">
      <alignment horizontal="center" vertical="center" shrinkToFit="1"/>
    </xf>
    <xf numFmtId="180" fontId="33" fillId="0" borderId="19" xfId="0" applyNumberFormat="1" applyFont="1" applyBorder="1" applyAlignment="1">
      <alignment horizontal="center" vertical="center" shrinkToFit="1"/>
    </xf>
    <xf numFmtId="0" fontId="38" fillId="33" borderId="11" xfId="0" applyFont="1" applyFill="1" applyBorder="1" applyAlignment="1">
      <alignment horizontal="left" vertical="center"/>
    </xf>
    <xf numFmtId="0" fontId="38" fillId="33" borderId="0" xfId="0" applyFont="1" applyFill="1" applyAlignment="1">
      <alignment horizontal="left" vertical="center"/>
    </xf>
    <xf numFmtId="0" fontId="0" fillId="0" borderId="0" xfId="0" applyAlignment="1">
      <alignment horizontal="left" vertical="center" indent="1" shrinkToFit="1"/>
    </xf>
    <xf numFmtId="0" fontId="47" fillId="0" borderId="19" xfId="0" applyFont="1" applyBorder="1" applyAlignment="1">
      <alignment horizontal="center" vertical="center"/>
    </xf>
    <xf numFmtId="0" fontId="47" fillId="0" borderId="19" xfId="0" applyFont="1" applyBorder="1" applyAlignment="1">
      <alignment horizontal="center" vertical="center" wrapText="1"/>
    </xf>
    <xf numFmtId="0" fontId="0" fillId="0" borderId="0" xfId="0" applyAlignment="1">
      <alignment horizontal="right" vertical="center" shrinkToFit="1"/>
    </xf>
    <xf numFmtId="0" fontId="33" fillId="0" borderId="87"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0" fillId="0" borderId="11"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vertical="center" shrinkToFit="1"/>
    </xf>
    <xf numFmtId="0" fontId="8" fillId="0" borderId="10" xfId="0" applyFont="1" applyBorder="1" applyAlignment="1">
      <alignment horizontal="left" vertical="center" indent="1" shrinkToFit="1"/>
    </xf>
    <xf numFmtId="0" fontId="8" fillId="0" borderId="0" xfId="0" applyFont="1" applyAlignment="1">
      <alignment horizontal="left" vertical="center" indent="1" shrinkToFit="1"/>
    </xf>
    <xf numFmtId="0" fontId="8" fillId="0" borderId="13" xfId="0" applyFont="1" applyBorder="1" applyAlignment="1">
      <alignment horizontal="left" vertical="center" indent="1" shrinkToFit="1"/>
    </xf>
    <xf numFmtId="0" fontId="98" fillId="30" borderId="11" xfId="0" applyFont="1" applyFill="1" applyBorder="1" applyAlignment="1">
      <alignment horizontal="center" vertical="center"/>
    </xf>
    <xf numFmtId="0" fontId="98" fillId="30" borderId="0" xfId="0" applyFont="1" applyFill="1" applyAlignment="1">
      <alignment horizontal="center" vertical="center"/>
    </xf>
    <xf numFmtId="0" fontId="71" fillId="34" borderId="11" xfId="0" applyFont="1" applyFill="1" applyBorder="1" applyAlignment="1">
      <alignment horizontal="left" vertical="center"/>
    </xf>
    <xf numFmtId="0" fontId="71" fillId="34" borderId="0" xfId="0" applyFont="1" applyFill="1" applyAlignment="1">
      <alignment horizontal="left" vertical="center"/>
    </xf>
    <xf numFmtId="0" fontId="38" fillId="33" borderId="0" xfId="0" applyFont="1" applyFill="1" applyAlignment="1">
      <alignment horizontal="center" vertical="center"/>
    </xf>
    <xf numFmtId="0" fontId="36" fillId="0" borderId="12" xfId="29" applyFont="1" applyFill="1" applyBorder="1" applyAlignment="1">
      <alignment horizontal="left" vertical="center" indent="1" shrinkToFit="1"/>
    </xf>
    <xf numFmtId="0" fontId="36" fillId="0" borderId="13" xfId="29" applyFont="1" applyFill="1" applyBorder="1" applyAlignment="1">
      <alignment horizontal="left" vertical="center" indent="1" shrinkToFit="1"/>
    </xf>
    <xf numFmtId="0" fontId="36" fillId="0" borderId="18" xfId="29" applyFont="1" applyFill="1" applyBorder="1" applyAlignment="1">
      <alignment horizontal="left" vertical="center" indent="1" shrinkToFit="1"/>
    </xf>
    <xf numFmtId="0" fontId="0" fillId="0" borderId="16" xfId="0" applyBorder="1">
      <alignment vertical="center"/>
    </xf>
    <xf numFmtId="0" fontId="0" fillId="0" borderId="10" xfId="0" applyBorder="1">
      <alignment vertical="center"/>
    </xf>
    <xf numFmtId="0" fontId="0" fillId="0" borderId="14" xfId="0" applyBorder="1">
      <alignment vertical="center"/>
    </xf>
    <xf numFmtId="0" fontId="36" fillId="21" borderId="10" xfId="0" applyFont="1" applyFill="1" applyBorder="1" applyAlignment="1">
      <alignment horizontal="center" vertical="center"/>
    </xf>
    <xf numFmtId="0" fontId="36" fillId="0" borderId="12" xfId="0" applyFont="1" applyBorder="1" applyAlignment="1">
      <alignment horizontal="left" vertical="center" indent="1"/>
    </xf>
    <xf numFmtId="0" fontId="36" fillId="0" borderId="13" xfId="0" applyFont="1" applyBorder="1" applyAlignment="1">
      <alignment horizontal="left" vertical="center" indent="1"/>
    </xf>
    <xf numFmtId="0" fontId="36" fillId="0" borderId="18" xfId="0" applyFont="1" applyBorder="1" applyAlignment="1">
      <alignment horizontal="left" vertical="center" indent="1"/>
    </xf>
    <xf numFmtId="0" fontId="36" fillId="0" borderId="100" xfId="29" applyFont="1" applyFill="1" applyBorder="1" applyAlignment="1">
      <alignment horizontal="left" vertical="center" indent="1" shrinkToFit="1"/>
    </xf>
    <xf numFmtId="0" fontId="36" fillId="0" borderId="101" xfId="29" applyFont="1" applyFill="1" applyBorder="1" applyAlignment="1">
      <alignment horizontal="left" vertical="center" indent="1" shrinkToFit="1"/>
    </xf>
    <xf numFmtId="0" fontId="36" fillId="0" borderId="102" xfId="29" applyFont="1" applyFill="1" applyBorder="1" applyAlignment="1">
      <alignment horizontal="left" vertical="center" indent="1" shrinkToFit="1"/>
    </xf>
    <xf numFmtId="0" fontId="36" fillId="0" borderId="103" xfId="29" applyFont="1" applyFill="1" applyBorder="1" applyAlignment="1">
      <alignment horizontal="left" vertical="center" indent="1" shrinkToFit="1"/>
    </xf>
    <xf numFmtId="176" fontId="29" fillId="0" borderId="19" xfId="0" applyNumberFormat="1" applyFont="1" applyBorder="1">
      <alignment vertical="center"/>
    </xf>
    <xf numFmtId="0" fontId="36" fillId="21" borderId="40" xfId="0" applyFont="1" applyFill="1" applyBorder="1" applyAlignment="1">
      <alignment horizontal="center" vertical="center"/>
    </xf>
    <xf numFmtId="0" fontId="71" fillId="0" borderId="16" xfId="0" applyFont="1" applyBorder="1" applyAlignment="1">
      <alignment horizontal="center" vertical="center" shrinkToFit="1"/>
    </xf>
    <xf numFmtId="0" fontId="71" fillId="0" borderId="10" xfId="0" applyFont="1" applyBorder="1" applyAlignment="1">
      <alignment horizontal="center" vertical="center" shrinkToFit="1"/>
    </xf>
    <xf numFmtId="0" fontId="71" fillId="0" borderId="14" xfId="0" applyFont="1" applyBorder="1" applyAlignment="1">
      <alignment horizontal="center" vertical="center" shrinkToFit="1"/>
    </xf>
    <xf numFmtId="0" fontId="71" fillId="0" borderId="11" xfId="0" applyFont="1" applyBorder="1" applyAlignment="1">
      <alignment horizontal="center" vertical="center" shrinkToFit="1"/>
    </xf>
    <xf numFmtId="0" fontId="71" fillId="0" borderId="0" xfId="0" applyFont="1" applyAlignment="1">
      <alignment horizontal="center" vertical="center" shrinkToFit="1"/>
    </xf>
    <xf numFmtId="0" fontId="71" fillId="0" borderId="15" xfId="0" applyFont="1" applyBorder="1" applyAlignment="1">
      <alignment horizontal="center" vertical="center" shrinkToFit="1"/>
    </xf>
    <xf numFmtId="0" fontId="0" fillId="0" borderId="12" xfId="0" applyBorder="1">
      <alignment vertical="center"/>
    </xf>
    <xf numFmtId="0" fontId="0" fillId="0" borderId="13" xfId="0" applyBorder="1">
      <alignment vertical="center"/>
    </xf>
    <xf numFmtId="0" fontId="0" fillId="0" borderId="18" xfId="0" applyBorder="1">
      <alignment vertical="center"/>
    </xf>
    <xf numFmtId="0" fontId="36" fillId="0" borderId="16" xfId="29" applyFont="1" applyFill="1" applyBorder="1" applyAlignment="1">
      <alignment horizontal="left" vertical="center" indent="1" shrinkToFit="1"/>
    </xf>
    <xf numFmtId="0" fontId="36" fillId="0" borderId="10" xfId="29" applyFont="1" applyFill="1" applyBorder="1" applyAlignment="1">
      <alignment horizontal="left" vertical="center" indent="1" shrinkToFit="1"/>
    </xf>
    <xf numFmtId="0" fontId="36" fillId="0" borderId="14" xfId="29" applyFont="1" applyFill="1" applyBorder="1" applyAlignment="1">
      <alignment horizontal="left" vertical="center" indent="1" shrinkToFit="1"/>
    </xf>
    <xf numFmtId="0" fontId="36" fillId="0" borderId="40" xfId="0" applyFont="1" applyBorder="1" applyAlignment="1">
      <alignment vertical="center" shrinkToFit="1"/>
    </xf>
    <xf numFmtId="176" fontId="0" fillId="0" borderId="19" xfId="0" applyNumberFormat="1" applyBorder="1">
      <alignment vertical="center"/>
    </xf>
    <xf numFmtId="0" fontId="103" fillId="10" borderId="0" xfId="0" applyFont="1" applyFill="1" applyAlignment="1">
      <alignment vertical="top" wrapText="1"/>
    </xf>
    <xf numFmtId="0" fontId="103" fillId="10" borderId="0" xfId="0" applyFont="1" applyFill="1" applyAlignment="1">
      <alignment vertical="top"/>
    </xf>
    <xf numFmtId="0" fontId="102" fillId="0" borderId="0" xfId="0" applyFont="1" applyAlignment="1">
      <alignment horizontal="left" vertical="center" wrapText="1"/>
    </xf>
    <xf numFmtId="184" fontId="102" fillId="0" borderId="0" xfId="0" applyNumberFormat="1" applyFont="1" applyAlignment="1">
      <alignment horizontal="right" vertical="center"/>
    </xf>
    <xf numFmtId="0" fontId="102" fillId="0" borderId="0" xfId="0" applyFont="1">
      <alignment vertical="center"/>
    </xf>
    <xf numFmtId="0" fontId="102" fillId="0" borderId="0" xfId="0" applyFont="1" applyAlignment="1">
      <alignment vertical="center" shrinkToFit="1"/>
    </xf>
    <xf numFmtId="0" fontId="102" fillId="0" borderId="0" xfId="0" applyFont="1" applyAlignment="1">
      <alignment horizontal="center" vertical="center"/>
    </xf>
    <xf numFmtId="41" fontId="102" fillId="0" borderId="0" xfId="34" applyNumberFormat="1" applyFont="1">
      <alignment vertical="center"/>
    </xf>
    <xf numFmtId="0" fontId="102" fillId="20" borderId="0" xfId="0" applyFont="1" applyFill="1" applyAlignment="1">
      <alignment vertical="center" wrapText="1"/>
    </xf>
    <xf numFmtId="0" fontId="102" fillId="0" borderId="0" xfId="0" applyFont="1" applyAlignment="1">
      <alignment horizontal="left" vertical="center"/>
    </xf>
    <xf numFmtId="0" fontId="102" fillId="0" borderId="0" xfId="0" applyFont="1" applyAlignment="1">
      <alignment horizontal="left" vertical="center" shrinkToFit="1"/>
    </xf>
    <xf numFmtId="0" fontId="108" fillId="7" borderId="0" xfId="28" applyFont="1" applyFill="1" applyAlignment="1" applyProtection="1">
      <alignment horizontal="center" vertical="center" shrinkToFit="1"/>
    </xf>
    <xf numFmtId="0" fontId="102" fillId="0" borderId="0" xfId="0" applyFont="1" applyAlignment="1">
      <alignment horizontal="right" vertical="center" shrinkToFit="1"/>
    </xf>
    <xf numFmtId="0" fontId="102" fillId="0" borderId="0" xfId="0" applyFont="1" applyAlignment="1">
      <alignment horizontal="left" vertical="center" indent="1" shrinkToFit="1"/>
    </xf>
    <xf numFmtId="0" fontId="102" fillId="0" borderId="0" xfId="0" applyFont="1" applyAlignment="1">
      <alignment horizontal="center" vertical="center" shrinkToFit="1"/>
    </xf>
    <xf numFmtId="0" fontId="102" fillId="0" borderId="0" xfId="0" applyFont="1" applyAlignment="1">
      <alignment horizontal="right" vertical="center"/>
    </xf>
    <xf numFmtId="0" fontId="102" fillId="0" borderId="0" xfId="0" applyFont="1" applyAlignment="1">
      <alignment horizontal="left" vertical="center" indent="1"/>
    </xf>
    <xf numFmtId="0" fontId="102" fillId="0" borderId="0" xfId="0" applyFont="1" applyAlignment="1">
      <alignment horizontal="distributed" vertical="center" indent="1"/>
    </xf>
    <xf numFmtId="0" fontId="72" fillId="7" borderId="0" xfId="28" applyFont="1" applyFill="1" applyAlignment="1" applyProtection="1">
      <alignment horizontal="center" vertical="center" shrinkToFit="1"/>
    </xf>
    <xf numFmtId="0" fontId="71" fillId="0" borderId="0" xfId="0" applyFont="1" applyAlignment="1">
      <alignment horizontal="left" vertical="center" shrinkToFit="1"/>
    </xf>
    <xf numFmtId="0" fontId="36" fillId="0" borderId="0" xfId="0" applyFont="1" applyAlignment="1">
      <alignment horizontal="center" vertical="center" shrinkToFit="1"/>
    </xf>
    <xf numFmtId="41" fontId="36" fillId="0" borderId="0" xfId="0" applyNumberFormat="1" applyFont="1">
      <alignment vertical="center"/>
    </xf>
    <xf numFmtId="5" fontId="36" fillId="0" borderId="0" xfId="0" applyNumberFormat="1" applyFont="1" applyAlignment="1">
      <alignment vertical="center" wrapText="1"/>
    </xf>
    <xf numFmtId="0" fontId="142" fillId="0" borderId="0" xfId="0" applyFont="1">
      <alignment vertical="center"/>
    </xf>
    <xf numFmtId="0" fontId="142" fillId="0" borderId="0" xfId="0" applyFont="1" applyAlignment="1">
      <alignment horizontal="justify" vertical="center"/>
    </xf>
    <xf numFmtId="41" fontId="36" fillId="0" borderId="0" xfId="0" applyNumberFormat="1" applyFont="1" applyAlignment="1">
      <alignment horizontal="right" vertical="center"/>
    </xf>
    <xf numFmtId="0" fontId="36" fillId="0" borderId="0" xfId="0" applyFont="1" applyAlignment="1">
      <alignment horizontal="left" vertical="center" shrinkToFit="1"/>
    </xf>
    <xf numFmtId="0" fontId="114" fillId="0" borderId="0" xfId="0" applyFont="1">
      <alignment vertical="center"/>
    </xf>
    <xf numFmtId="0" fontId="38" fillId="33" borderId="0" xfId="0" applyFont="1" applyFill="1" applyAlignment="1">
      <alignment horizontal="left" vertical="center" wrapText="1"/>
    </xf>
    <xf numFmtId="0" fontId="134" fillId="30" borderId="11" xfId="0" applyFont="1" applyFill="1" applyBorder="1">
      <alignment vertical="center"/>
    </xf>
    <xf numFmtId="0" fontId="134" fillId="30" borderId="0" xfId="0" applyFont="1" applyFill="1">
      <alignment vertical="center"/>
    </xf>
    <xf numFmtId="0" fontId="36" fillId="0" borderId="0" xfId="0" applyFont="1" applyAlignment="1">
      <alignment horizontal="left" vertical="center" indent="1" shrinkToFit="1"/>
    </xf>
    <xf numFmtId="0" fontId="36" fillId="0" borderId="0" xfId="0" applyFont="1" applyAlignment="1">
      <alignment horizontal="left" vertical="center" wrapText="1"/>
    </xf>
    <xf numFmtId="0" fontId="36" fillId="0" borderId="19" xfId="0" applyFont="1" applyBorder="1" applyAlignment="1">
      <alignment horizontal="left" vertical="center" wrapText="1" indent="1"/>
    </xf>
    <xf numFmtId="0" fontId="36" fillId="21" borderId="19" xfId="0" applyFont="1" applyFill="1" applyBorder="1" applyAlignment="1">
      <alignment horizontal="left" vertical="center" wrapText="1" indent="1"/>
    </xf>
    <xf numFmtId="0" fontId="36" fillId="32" borderId="19" xfId="0" applyFont="1" applyFill="1" applyBorder="1" applyAlignment="1">
      <alignment horizontal="left" vertical="center" wrapText="1" indent="1"/>
    </xf>
    <xf numFmtId="0" fontId="36" fillId="0" borderId="0" xfId="0" applyFont="1" applyAlignment="1">
      <alignment horizontal="left" vertical="center"/>
    </xf>
    <xf numFmtId="0" fontId="0" fillId="0" borderId="19" xfId="0" applyBorder="1" applyAlignment="1">
      <alignment horizontal="left" vertical="center" wrapText="1" indent="1"/>
    </xf>
    <xf numFmtId="176" fontId="33" fillId="0" borderId="0" xfId="0" applyNumberFormat="1" applyFont="1" applyAlignment="1">
      <alignment horizontal="center" vertical="center" shrinkToFit="1"/>
    </xf>
    <xf numFmtId="0" fontId="36" fillId="0" borderId="16" xfId="0" applyFont="1" applyBorder="1" applyAlignment="1">
      <alignment horizontal="left" vertical="center" wrapText="1" indent="1"/>
    </xf>
    <xf numFmtId="0" fontId="36" fillId="0" borderId="10" xfId="0" applyFont="1" applyBorder="1" applyAlignment="1">
      <alignment horizontal="left" vertical="center" wrapText="1" indent="1"/>
    </xf>
    <xf numFmtId="0" fontId="36" fillId="0" borderId="14" xfId="0" applyFont="1" applyBorder="1" applyAlignment="1">
      <alignment horizontal="left" vertical="center" wrapText="1" indent="1"/>
    </xf>
    <xf numFmtId="0" fontId="36" fillId="0" borderId="0" xfId="0" applyFont="1" applyAlignment="1">
      <alignment horizontal="left" vertical="center" wrapText="1" indent="1"/>
    </xf>
    <xf numFmtId="0" fontId="36" fillId="0" borderId="15" xfId="0" applyFont="1" applyBorder="1" applyAlignment="1">
      <alignment horizontal="left" vertical="center" wrapText="1" indent="1"/>
    </xf>
    <xf numFmtId="0" fontId="36" fillId="0" borderId="12" xfId="0" applyFont="1" applyBorder="1" applyAlignment="1">
      <alignment horizontal="left" vertical="center" wrapText="1" indent="1"/>
    </xf>
    <xf numFmtId="0" fontId="36" fillId="0" borderId="13" xfId="0" applyFont="1" applyBorder="1" applyAlignment="1">
      <alignment horizontal="left" vertical="center" wrapText="1" indent="1"/>
    </xf>
    <xf numFmtId="0" fontId="36" fillId="0" borderId="18" xfId="0" applyFont="1" applyBorder="1" applyAlignment="1">
      <alignment horizontal="left" vertical="center" wrapText="1" indent="1"/>
    </xf>
    <xf numFmtId="0" fontId="34" fillId="0" borderId="11" xfId="0" applyFont="1" applyBorder="1" applyAlignment="1">
      <alignment horizontal="center" vertical="center"/>
    </xf>
    <xf numFmtId="0" fontId="34" fillId="0" borderId="0" xfId="0" applyFont="1" applyAlignment="1">
      <alignment horizontal="center" vertical="center"/>
    </xf>
    <xf numFmtId="0" fontId="34" fillId="0" borderId="15" xfId="0" applyFont="1" applyBorder="1" applyAlignment="1">
      <alignment horizontal="center" vertical="center"/>
    </xf>
    <xf numFmtId="0" fontId="36" fillId="0" borderId="15" xfId="0" applyFont="1" applyBorder="1" applyAlignment="1">
      <alignment vertical="center" shrinkToFit="1"/>
    </xf>
    <xf numFmtId="0" fontId="54" fillId="33" borderId="16" xfId="0" applyFont="1" applyFill="1" applyBorder="1" applyAlignment="1">
      <alignment horizontal="left" vertical="center" wrapText="1"/>
    </xf>
    <xf numFmtId="0" fontId="54" fillId="33" borderId="10" xfId="0" applyFont="1" applyFill="1" applyBorder="1" applyAlignment="1">
      <alignment horizontal="left" vertical="center" wrapText="1"/>
    </xf>
    <xf numFmtId="0" fontId="54" fillId="33" borderId="14" xfId="0" applyFont="1" applyFill="1" applyBorder="1" applyAlignment="1">
      <alignment horizontal="left" vertical="center" wrapText="1"/>
    </xf>
    <xf numFmtId="0" fontId="54" fillId="33" borderId="11" xfId="0" applyFont="1" applyFill="1" applyBorder="1" applyAlignment="1">
      <alignment horizontal="left" vertical="center" wrapText="1"/>
    </xf>
    <xf numFmtId="0" fontId="54" fillId="33" borderId="0" xfId="0" applyFont="1" applyFill="1" applyAlignment="1">
      <alignment horizontal="left" vertical="center" wrapText="1"/>
    </xf>
    <xf numFmtId="0" fontId="54" fillId="33" borderId="15" xfId="0" applyFont="1" applyFill="1" applyBorder="1" applyAlignment="1">
      <alignment horizontal="left" vertical="center" wrapText="1"/>
    </xf>
    <xf numFmtId="0" fontId="54" fillId="33" borderId="12" xfId="0" applyFont="1" applyFill="1" applyBorder="1" applyAlignment="1">
      <alignment horizontal="left" vertical="center" wrapText="1"/>
    </xf>
    <xf numFmtId="0" fontId="54" fillId="33" borderId="13" xfId="0" applyFont="1" applyFill="1" applyBorder="1" applyAlignment="1">
      <alignment horizontal="left" vertical="center" wrapText="1"/>
    </xf>
    <xf numFmtId="0" fontId="54" fillId="33" borderId="18" xfId="0" applyFont="1" applyFill="1" applyBorder="1" applyAlignment="1">
      <alignment horizontal="left" vertical="center" wrapText="1"/>
    </xf>
    <xf numFmtId="0" fontId="0" fillId="0" borderId="19" xfId="0" applyBorder="1" applyAlignment="1">
      <alignment horizontal="distributed" vertical="center" indent="1"/>
    </xf>
    <xf numFmtId="0" fontId="0" fillId="0" borderId="16" xfId="0" applyBorder="1" applyAlignment="1">
      <alignment horizontal="left" vertical="center" wrapText="1" indent="1"/>
    </xf>
    <xf numFmtId="0" fontId="0" fillId="0" borderId="10" xfId="0" applyBorder="1" applyAlignment="1">
      <alignment horizontal="left" vertical="center" wrapText="1" indent="1"/>
    </xf>
    <xf numFmtId="0" fontId="0" fillId="0" borderId="14"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18" xfId="0" applyBorder="1" applyAlignment="1">
      <alignment horizontal="left" vertical="center" wrapText="1" indent="1"/>
    </xf>
    <xf numFmtId="0" fontId="0" fillId="32" borderId="19" xfId="0" applyFill="1" applyBorder="1" applyAlignment="1">
      <alignment horizontal="left" vertical="center" wrapText="1" indent="1"/>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8" xfId="0" applyBorder="1" applyAlignment="1">
      <alignment horizontal="left" vertical="center" wrapText="1"/>
    </xf>
    <xf numFmtId="0" fontId="0" fillId="0" borderId="16" xfId="0" applyBorder="1" applyAlignment="1">
      <alignment horizontal="distributed" vertical="center" indent="1"/>
    </xf>
    <xf numFmtId="0" fontId="0" fillId="0" borderId="11" xfId="0" applyBorder="1" applyAlignment="1">
      <alignment horizontal="distributed" vertical="center" indent="1"/>
    </xf>
    <xf numFmtId="0" fontId="0" fillId="0" borderId="0" xfId="0" applyAlignment="1">
      <alignment horizontal="distributed" vertical="center" indent="1"/>
    </xf>
    <xf numFmtId="0" fontId="0" fillId="0" borderId="15" xfId="0" applyBorder="1" applyAlignment="1">
      <alignment horizontal="distributed" vertical="center" indent="1"/>
    </xf>
    <xf numFmtId="176" fontId="0" fillId="0" borderId="0" xfId="0" applyNumberFormat="1" applyAlignment="1">
      <alignment horizontal="center" vertical="center" shrinkToFit="1"/>
    </xf>
    <xf numFmtId="0" fontId="0" fillId="0" borderId="0" xfId="0" applyAlignment="1">
      <alignment horizontal="left" vertical="center" shrinkToFit="1"/>
    </xf>
    <xf numFmtId="0" fontId="0" fillId="0" borderId="15" xfId="0" applyBorder="1" applyAlignment="1">
      <alignment horizontal="left" vertical="center" shrinkToFit="1"/>
    </xf>
    <xf numFmtId="0" fontId="136" fillId="0" borderId="111" xfId="0" applyFont="1" applyBorder="1" applyAlignment="1">
      <alignment horizontal="left" vertical="center" wrapText="1"/>
    </xf>
    <xf numFmtId="0" fontId="136" fillId="0" borderId="112" xfId="0" applyFont="1" applyBorder="1" applyAlignment="1">
      <alignment horizontal="left" vertical="center" wrapText="1"/>
    </xf>
    <xf numFmtId="0" fontId="136" fillId="0" borderId="113" xfId="0" applyFont="1" applyBorder="1" applyAlignment="1">
      <alignment horizontal="left" vertical="center" wrapText="1"/>
    </xf>
    <xf numFmtId="0" fontId="136" fillId="0" borderId="114" xfId="0" applyFont="1" applyBorder="1" applyAlignment="1">
      <alignment horizontal="left" vertical="center" wrapText="1"/>
    </xf>
    <xf numFmtId="0" fontId="136" fillId="0" borderId="0" xfId="0" applyFont="1" applyAlignment="1">
      <alignment horizontal="left" vertical="center" wrapText="1"/>
    </xf>
    <xf numFmtId="0" fontId="136" fillId="0" borderId="86" xfId="0" applyFont="1" applyBorder="1" applyAlignment="1">
      <alignment horizontal="left" vertical="center" wrapText="1"/>
    </xf>
    <xf numFmtId="0" fontId="136" fillId="0" borderId="115" xfId="0" applyFont="1" applyBorder="1" applyAlignment="1">
      <alignment horizontal="left" vertical="center" wrapText="1"/>
    </xf>
    <xf numFmtId="0" fontId="136" fillId="0" borderId="116" xfId="0" applyFont="1" applyBorder="1" applyAlignment="1">
      <alignment horizontal="left" vertical="center" wrapText="1"/>
    </xf>
    <xf numFmtId="0" fontId="136" fillId="0" borderId="117" xfId="0" applyFont="1" applyBorder="1" applyAlignment="1">
      <alignment horizontal="left" vertical="center" wrapText="1"/>
    </xf>
    <xf numFmtId="0" fontId="115" fillId="0" borderId="105" xfId="0" applyFont="1" applyBorder="1" applyAlignment="1">
      <alignment horizontal="left" vertical="center" wrapText="1"/>
    </xf>
    <xf numFmtId="0" fontId="115" fillId="0" borderId="106" xfId="0" applyFont="1" applyBorder="1" applyAlignment="1">
      <alignment horizontal="left" vertical="center" wrapText="1"/>
    </xf>
    <xf numFmtId="0" fontId="115" fillId="0" borderId="35" xfId="0" applyFont="1" applyBorder="1" applyAlignment="1">
      <alignment horizontal="center" vertical="center" textRotation="255"/>
    </xf>
    <xf numFmtId="0" fontId="115" fillId="0" borderId="51" xfId="0" applyFont="1" applyBorder="1" applyAlignment="1">
      <alignment horizontal="center" vertical="center" textRotation="255"/>
    </xf>
    <xf numFmtId="0" fontId="115" fillId="0" borderId="104" xfId="0" applyFont="1" applyBorder="1" applyAlignment="1">
      <alignment horizontal="center" vertical="center" textRotation="255"/>
    </xf>
    <xf numFmtId="0" fontId="115" fillId="0" borderId="107" xfId="0" applyFont="1" applyBorder="1" applyAlignment="1">
      <alignment horizontal="left" vertical="center" wrapText="1"/>
    </xf>
    <xf numFmtId="0" fontId="115" fillId="0" borderId="108" xfId="0" applyFont="1" applyBorder="1" applyAlignment="1">
      <alignment horizontal="left" vertical="center" wrapText="1"/>
    </xf>
    <xf numFmtId="0" fontId="115" fillId="0" borderId="107" xfId="0" applyFont="1" applyBorder="1" applyAlignment="1">
      <alignment vertical="center" wrapText="1"/>
    </xf>
    <xf numFmtId="0" fontId="115" fillId="0" borderId="108" xfId="0" applyFont="1" applyBorder="1" applyAlignment="1">
      <alignment vertical="center" wrapText="1"/>
    </xf>
    <xf numFmtId="0" fontId="115" fillId="0" borderId="87" xfId="0" applyFont="1" applyBorder="1" applyAlignment="1">
      <alignment horizontal="left" vertical="center" wrapText="1"/>
    </xf>
    <xf numFmtId="0" fontId="115" fillId="0" borderId="41" xfId="0" applyFont="1" applyBorder="1" applyAlignment="1">
      <alignment horizontal="left" vertical="center" wrapText="1"/>
    </xf>
    <xf numFmtId="0" fontId="115" fillId="0" borderId="87" xfId="0" applyFont="1" applyBorder="1">
      <alignment vertical="center"/>
    </xf>
    <xf numFmtId="0" fontId="115" fillId="0" borderId="41" xfId="0" applyFont="1" applyBorder="1">
      <alignment vertical="center"/>
    </xf>
    <xf numFmtId="0" fontId="115" fillId="0" borderId="87" xfId="0" applyFont="1" applyBorder="1" applyAlignment="1">
      <alignment vertical="center" wrapText="1"/>
    </xf>
    <xf numFmtId="0" fontId="115" fillId="0" borderId="41" xfId="0" applyFont="1" applyBorder="1" applyAlignment="1">
      <alignment vertical="center" wrapText="1"/>
    </xf>
    <xf numFmtId="0" fontId="115" fillId="0" borderId="16" xfId="0" applyFont="1" applyBorder="1" applyAlignment="1">
      <alignment horizontal="left" vertical="center" wrapText="1"/>
    </xf>
    <xf numFmtId="0" fontId="115" fillId="0" borderId="14" xfId="0" applyFont="1" applyBorder="1" applyAlignment="1">
      <alignment horizontal="left" vertical="center" wrapText="1"/>
    </xf>
    <xf numFmtId="0" fontId="115" fillId="0" borderId="12" xfId="0" applyFont="1" applyBorder="1" applyAlignment="1">
      <alignment horizontal="left" vertical="center" wrapText="1"/>
    </xf>
    <xf numFmtId="0" fontId="115" fillId="0" borderId="18" xfId="0" applyFont="1" applyBorder="1" applyAlignment="1">
      <alignment horizontal="left" vertical="center" wrapText="1"/>
    </xf>
    <xf numFmtId="0" fontId="115" fillId="0" borderId="87" xfId="0" applyFont="1" applyBorder="1" applyAlignment="1">
      <alignment horizontal="left" vertical="center" wrapText="1" shrinkToFit="1"/>
    </xf>
    <xf numFmtId="0" fontId="115" fillId="0" borderId="109" xfId="0" applyFont="1" applyBorder="1" applyAlignment="1">
      <alignment horizontal="left" vertical="center" wrapText="1"/>
    </xf>
    <xf numFmtId="0" fontId="115" fillId="0" borderId="110" xfId="0" applyFont="1" applyBorder="1" applyAlignment="1">
      <alignment horizontal="left" vertical="center" wrapText="1"/>
    </xf>
    <xf numFmtId="0" fontId="115" fillId="0" borderId="109" xfId="0" applyFont="1" applyBorder="1">
      <alignment vertical="center"/>
    </xf>
    <xf numFmtId="0" fontId="115" fillId="0" borderId="110" xfId="0" applyFont="1" applyBorder="1">
      <alignment vertical="center"/>
    </xf>
    <xf numFmtId="0" fontId="115" fillId="0" borderId="105" xfId="0" applyFont="1" applyBorder="1" applyAlignment="1">
      <alignment vertical="center" wrapText="1"/>
    </xf>
    <xf numFmtId="0" fontId="115" fillId="0" borderId="106" xfId="0" applyFont="1" applyBorder="1" applyAlignment="1">
      <alignment vertical="center" wrapText="1"/>
    </xf>
    <xf numFmtId="0" fontId="115" fillId="0" borderId="105" xfId="0" applyFont="1" applyBorder="1">
      <alignment vertical="center"/>
    </xf>
    <xf numFmtId="0" fontId="115" fillId="0" borderId="106" xfId="0" applyFont="1" applyBorder="1">
      <alignment vertical="center"/>
    </xf>
    <xf numFmtId="0" fontId="115" fillId="0" borderId="16" xfId="0" applyFont="1" applyBorder="1">
      <alignment vertical="center"/>
    </xf>
    <xf numFmtId="0" fontId="115" fillId="0" borderId="14" xfId="0" applyFont="1" applyBorder="1">
      <alignment vertical="center"/>
    </xf>
    <xf numFmtId="0" fontId="115" fillId="0" borderId="11" xfId="0" applyFont="1" applyBorder="1" applyAlignment="1">
      <alignment horizontal="left" vertical="center" wrapText="1"/>
    </xf>
    <xf numFmtId="0" fontId="115" fillId="0" borderId="15" xfId="0" applyFont="1" applyBorder="1" applyAlignment="1">
      <alignment horizontal="left" vertical="center" wrapText="1"/>
    </xf>
    <xf numFmtId="0" fontId="115" fillId="0" borderId="19" xfId="0" applyFont="1" applyBorder="1" applyAlignment="1">
      <alignment horizontal="center" vertical="center"/>
    </xf>
    <xf numFmtId="57" fontId="117" fillId="0" borderId="19" xfId="0" applyNumberFormat="1" applyFont="1" applyBorder="1" applyAlignment="1">
      <alignment horizontal="left" vertical="top" wrapText="1"/>
    </xf>
    <xf numFmtId="0" fontId="117" fillId="0" borderId="19" xfId="0" applyFont="1" applyBorder="1" applyAlignment="1">
      <alignment horizontal="left" vertical="top"/>
    </xf>
    <xf numFmtId="0" fontId="115" fillId="0" borderId="35" xfId="0" applyFont="1" applyBorder="1" applyAlignment="1">
      <alignment horizontal="center" vertical="center"/>
    </xf>
    <xf numFmtId="57" fontId="117" fillId="0" borderId="35" xfId="0" applyNumberFormat="1" applyFont="1" applyBorder="1" applyAlignment="1">
      <alignment horizontal="left" vertical="top" wrapText="1"/>
    </xf>
    <xf numFmtId="0" fontId="117" fillId="0" borderId="104" xfId="0" applyFont="1" applyBorder="1" applyAlignment="1">
      <alignment horizontal="left" vertical="top"/>
    </xf>
    <xf numFmtId="0" fontId="115" fillId="26" borderId="35" xfId="0" applyFont="1" applyFill="1" applyBorder="1" applyAlignment="1">
      <alignment horizontal="center" vertical="center" wrapText="1"/>
    </xf>
    <xf numFmtId="0" fontId="115" fillId="26" borderId="51" xfId="0" applyFont="1" applyFill="1" applyBorder="1" applyAlignment="1">
      <alignment horizontal="center" vertical="center" wrapText="1"/>
    </xf>
    <xf numFmtId="0" fontId="115" fillId="26" borderId="19" xfId="0" applyFont="1" applyFill="1" applyBorder="1" applyAlignment="1">
      <alignment horizontal="center" vertical="center"/>
    </xf>
    <xf numFmtId="0" fontId="115" fillId="0" borderId="16" xfId="0" applyFont="1" applyBorder="1" applyAlignment="1">
      <alignment horizontal="center" vertical="center" shrinkToFit="1"/>
    </xf>
    <xf numFmtId="0" fontId="115" fillId="0" borderId="14" xfId="0" applyFont="1" applyBorder="1" applyAlignment="1">
      <alignment horizontal="center" vertical="center" shrinkToFit="1"/>
    </xf>
    <xf numFmtId="0" fontId="115" fillId="0" borderId="12" xfId="0" applyFont="1" applyBorder="1" applyAlignment="1">
      <alignment horizontal="center" vertical="center" shrinkToFit="1"/>
    </xf>
    <xf numFmtId="0" fontId="115" fillId="0" borderId="13" xfId="0" applyFont="1" applyBorder="1" applyAlignment="1">
      <alignment horizontal="center" vertical="center" shrinkToFit="1"/>
    </xf>
    <xf numFmtId="0" fontId="135" fillId="0" borderId="13" xfId="0" applyFont="1" applyBorder="1" applyAlignment="1">
      <alignment horizontal="center" vertical="center"/>
    </xf>
    <xf numFmtId="0" fontId="115" fillId="28" borderId="18" xfId="0" applyFont="1" applyFill="1" applyBorder="1" applyAlignment="1">
      <alignment horizontal="center" vertical="center"/>
    </xf>
    <xf numFmtId="0" fontId="115" fillId="28" borderId="12" xfId="0" applyFont="1" applyFill="1" applyBorder="1" applyAlignment="1">
      <alignment horizontal="center" vertical="center"/>
    </xf>
    <xf numFmtId="0" fontId="115" fillId="32" borderId="87" xfId="0" applyFont="1" applyFill="1" applyBorder="1" applyAlignment="1">
      <alignment horizontal="center" vertical="center" shrinkToFit="1"/>
    </xf>
    <xf numFmtId="0" fontId="115" fillId="32" borderId="40" xfId="0" applyFont="1" applyFill="1" applyBorder="1" applyAlignment="1">
      <alignment horizontal="center" vertical="center" shrinkToFit="1"/>
    </xf>
    <xf numFmtId="0" fontId="115" fillId="32" borderId="41" xfId="0" applyFont="1" applyFill="1" applyBorder="1" applyAlignment="1">
      <alignment horizontal="center" vertical="center" shrinkToFit="1"/>
    </xf>
    <xf numFmtId="0" fontId="115" fillId="0" borderId="87" xfId="0" applyFont="1" applyBorder="1" applyAlignment="1">
      <alignment horizontal="center" vertical="center"/>
    </xf>
    <xf numFmtId="0" fontId="115" fillId="0" borderId="41" xfId="0" applyFont="1" applyBorder="1" applyAlignment="1">
      <alignment horizontal="center" vertical="center"/>
    </xf>
    <xf numFmtId="0" fontId="115" fillId="26" borderId="35" xfId="0" applyFont="1" applyFill="1" applyBorder="1" applyAlignment="1">
      <alignment horizontal="center" vertical="center"/>
    </xf>
    <xf numFmtId="0" fontId="115" fillId="26" borderId="51" xfId="0" applyFont="1" applyFill="1" applyBorder="1" applyAlignment="1">
      <alignment horizontal="center" vertical="center"/>
    </xf>
    <xf numFmtId="0" fontId="115" fillId="26" borderId="16" xfId="0" applyFont="1" applyFill="1" applyBorder="1" applyAlignment="1">
      <alignment horizontal="center" vertical="center"/>
    </xf>
    <xf numFmtId="0" fontId="115" fillId="26" borderId="14" xfId="0" applyFont="1" applyFill="1" applyBorder="1" applyAlignment="1">
      <alignment horizontal="center" vertical="center"/>
    </xf>
    <xf numFmtId="0" fontId="115" fillId="26" borderId="12" xfId="0" applyFont="1" applyFill="1" applyBorder="1" applyAlignment="1">
      <alignment horizontal="center" vertical="center"/>
    </xf>
    <xf numFmtId="0" fontId="115" fillId="26" borderId="18" xfId="0" applyFont="1" applyFill="1" applyBorder="1" applyAlignment="1">
      <alignment horizontal="center" vertical="center"/>
    </xf>
    <xf numFmtId="0" fontId="115" fillId="26" borderId="87" xfId="0" applyFont="1" applyFill="1" applyBorder="1" applyAlignment="1">
      <alignment horizontal="center" vertical="center" wrapText="1"/>
    </xf>
    <xf numFmtId="0" fontId="115" fillId="26" borderId="41" xfId="0" applyFont="1" applyFill="1" applyBorder="1" applyAlignment="1">
      <alignment horizontal="center" vertical="center" wrapText="1"/>
    </xf>
    <xf numFmtId="0" fontId="115" fillId="0" borderId="16" xfId="0" applyFont="1" applyBorder="1" applyAlignment="1">
      <alignment vertical="center" wrapText="1"/>
    </xf>
    <xf numFmtId="0" fontId="115" fillId="0" borderId="14" xfId="0" applyFont="1" applyBorder="1" applyAlignment="1">
      <alignment vertical="center" wrapText="1"/>
    </xf>
    <xf numFmtId="0" fontId="137" fillId="30" borderId="0" xfId="0" applyFont="1" applyFill="1" applyAlignment="1">
      <alignment horizontal="left" vertical="center"/>
    </xf>
    <xf numFmtId="180" fontId="33" fillId="0" borderId="16" xfId="0" applyNumberFormat="1" applyFont="1" applyBorder="1" applyAlignment="1">
      <alignment horizontal="right" vertical="center" shrinkToFit="1"/>
    </xf>
    <xf numFmtId="180" fontId="33" fillId="0" borderId="10" xfId="0" applyNumberFormat="1" applyFont="1" applyBorder="1" applyAlignment="1">
      <alignment horizontal="right" vertical="center" shrinkToFit="1"/>
    </xf>
    <xf numFmtId="180" fontId="33" fillId="0" borderId="14" xfId="0" applyNumberFormat="1" applyFont="1" applyBorder="1" applyAlignment="1">
      <alignment horizontal="right" vertical="center" shrinkToFit="1"/>
    </xf>
    <xf numFmtId="180" fontId="33" fillId="0" borderId="11" xfId="0" applyNumberFormat="1" applyFont="1" applyBorder="1" applyAlignment="1">
      <alignment horizontal="right" vertical="center" shrinkToFit="1"/>
    </xf>
    <xf numFmtId="180" fontId="33" fillId="0" borderId="0" xfId="0" applyNumberFormat="1" applyFont="1" applyAlignment="1">
      <alignment horizontal="right" vertical="center" shrinkToFit="1"/>
    </xf>
    <xf numFmtId="180" fontId="33" fillId="0" borderId="15" xfId="0" applyNumberFormat="1" applyFont="1" applyBorder="1" applyAlignment="1">
      <alignment horizontal="right" vertical="center" shrinkToFit="1"/>
    </xf>
    <xf numFmtId="180" fontId="33" fillId="0" borderId="12" xfId="0" applyNumberFormat="1" applyFont="1" applyBorder="1" applyAlignment="1">
      <alignment horizontal="right" vertical="center" shrinkToFit="1"/>
    </xf>
    <xf numFmtId="180" fontId="33" fillId="0" borderId="13" xfId="0" applyNumberFormat="1" applyFont="1" applyBorder="1" applyAlignment="1">
      <alignment horizontal="right" vertical="center" shrinkToFit="1"/>
    </xf>
    <xf numFmtId="180" fontId="33" fillId="0" borderId="18" xfId="0" applyNumberFormat="1" applyFont="1" applyBorder="1" applyAlignment="1">
      <alignment horizontal="right" vertical="center" shrinkToFit="1"/>
    </xf>
    <xf numFmtId="0" fontId="36" fillId="0" borderId="11" xfId="0" applyFont="1" applyBorder="1" applyAlignment="1">
      <alignment horizontal="center" vertical="center" shrinkToFit="1"/>
    </xf>
    <xf numFmtId="0" fontId="0" fillId="0" borderId="15" xfId="0" applyBorder="1" applyAlignment="1">
      <alignment horizontal="center" vertical="center" shrinkToFit="1"/>
    </xf>
    <xf numFmtId="0" fontId="33" fillId="0" borderId="131" xfId="0" applyFont="1" applyBorder="1" applyAlignment="1">
      <alignment horizontal="center" vertical="center" shrinkToFit="1"/>
    </xf>
    <xf numFmtId="0" fontId="33" fillId="0" borderId="132" xfId="0" applyFont="1" applyBorder="1" applyAlignment="1">
      <alignment horizontal="center" vertical="center" shrinkToFit="1"/>
    </xf>
    <xf numFmtId="0" fontId="33" fillId="0" borderId="133" xfId="0" applyFont="1" applyBorder="1" applyAlignment="1">
      <alignment horizontal="center" vertical="center" shrinkToFit="1"/>
    </xf>
    <xf numFmtId="0" fontId="33" fillId="0" borderId="134" xfId="0" applyFont="1" applyBorder="1" applyAlignment="1">
      <alignment horizontal="center" vertical="center" shrinkToFit="1"/>
    </xf>
    <xf numFmtId="0" fontId="33" fillId="0" borderId="135" xfId="0" applyFont="1" applyBorder="1" applyAlignment="1">
      <alignment horizontal="center" vertical="center" shrinkToFit="1"/>
    </xf>
    <xf numFmtId="0" fontId="33" fillId="0" borderId="136" xfId="0" applyFont="1" applyBorder="1" applyAlignment="1">
      <alignment horizontal="center" vertical="center" shrinkToFit="1"/>
    </xf>
    <xf numFmtId="0" fontId="33" fillId="0" borderId="137" xfId="0" applyFont="1" applyBorder="1" applyAlignment="1">
      <alignment horizontal="center" vertical="center" shrinkToFit="1"/>
    </xf>
    <xf numFmtId="0" fontId="33" fillId="0" borderId="138" xfId="0" applyFont="1" applyBorder="1" applyAlignment="1">
      <alignment horizontal="center" vertical="center" shrinkToFit="1"/>
    </xf>
    <xf numFmtId="0" fontId="33" fillId="0" borderId="139" xfId="0" applyFont="1" applyBorder="1" applyAlignment="1">
      <alignment horizontal="center" vertical="center" shrinkToFit="1"/>
    </xf>
    <xf numFmtId="0" fontId="71" fillId="0" borderId="16" xfId="0" applyFont="1" applyBorder="1" applyAlignment="1">
      <alignment horizontal="center" vertical="center" wrapText="1" shrinkToFit="1"/>
    </xf>
    <xf numFmtId="0" fontId="57" fillId="0" borderId="10" xfId="0" applyFont="1" applyBorder="1" applyAlignment="1">
      <alignment horizontal="left" vertical="center" indent="1" shrinkToFit="1"/>
    </xf>
    <xf numFmtId="0" fontId="29" fillId="0" borderId="0" xfId="0" applyFont="1" applyAlignment="1">
      <alignment horizontal="center" vertical="center"/>
    </xf>
    <xf numFmtId="0" fontId="36" fillId="0" borderId="15" xfId="0" applyFont="1" applyBorder="1" applyAlignment="1">
      <alignment horizontal="center" vertical="center" shrinkToFit="1"/>
    </xf>
    <xf numFmtId="0" fontId="0" fillId="0" borderId="118" xfId="0" applyBorder="1">
      <alignment vertical="center"/>
    </xf>
    <xf numFmtId="0" fontId="33" fillId="32" borderId="16" xfId="0" applyFont="1" applyFill="1" applyBorder="1" applyAlignment="1">
      <alignment vertical="center" wrapText="1"/>
    </xf>
    <xf numFmtId="0" fontId="33" fillId="32" borderId="10" xfId="0" applyFont="1" applyFill="1" applyBorder="1">
      <alignment vertical="center"/>
    </xf>
    <xf numFmtId="0" fontId="33" fillId="32" borderId="14" xfId="0" applyFont="1" applyFill="1" applyBorder="1">
      <alignment vertical="center"/>
    </xf>
    <xf numFmtId="0" fontId="33" fillId="32" borderId="11" xfId="0" applyFont="1" applyFill="1" applyBorder="1">
      <alignment vertical="center"/>
    </xf>
    <xf numFmtId="0" fontId="33" fillId="32" borderId="15" xfId="0" applyFont="1" applyFill="1" applyBorder="1">
      <alignment vertical="center"/>
    </xf>
    <xf numFmtId="0" fontId="33" fillId="32" borderId="12" xfId="0" applyFont="1" applyFill="1" applyBorder="1">
      <alignment vertical="center"/>
    </xf>
    <xf numFmtId="0" fontId="33" fillId="32" borderId="13" xfId="0" applyFont="1" applyFill="1" applyBorder="1">
      <alignment vertical="center"/>
    </xf>
    <xf numFmtId="0" fontId="33" fillId="32" borderId="18" xfId="0" applyFont="1" applyFill="1" applyBorder="1">
      <alignment vertical="center"/>
    </xf>
    <xf numFmtId="0" fontId="0" fillId="0" borderId="16" xfId="0" applyBorder="1" applyAlignment="1">
      <alignment horizontal="center" vertical="center"/>
    </xf>
    <xf numFmtId="0" fontId="0" fillId="0" borderId="11" xfId="0" applyBorder="1" applyAlignment="1">
      <alignment horizontal="center" vertical="center" shrinkToFit="1"/>
    </xf>
    <xf numFmtId="0" fontId="33" fillId="32" borderId="16" xfId="0" applyFont="1" applyFill="1" applyBorder="1" applyAlignment="1">
      <alignment horizontal="right" vertical="center" shrinkToFit="1"/>
    </xf>
    <xf numFmtId="0" fontId="33" fillId="32" borderId="10" xfId="0" applyFont="1" applyFill="1" applyBorder="1" applyAlignment="1">
      <alignment horizontal="right" vertical="center" shrinkToFit="1"/>
    </xf>
    <xf numFmtId="0" fontId="33" fillId="32" borderId="14" xfId="0" applyFont="1" applyFill="1" applyBorder="1" applyAlignment="1">
      <alignment horizontal="right" vertical="center" shrinkToFit="1"/>
    </xf>
    <xf numFmtId="0" fontId="33" fillId="32" borderId="11" xfId="0" applyFont="1" applyFill="1" applyBorder="1" applyAlignment="1">
      <alignment horizontal="right" vertical="center" shrinkToFit="1"/>
    </xf>
    <xf numFmtId="0" fontId="33" fillId="32" borderId="0" xfId="0" applyFont="1" applyFill="1" applyAlignment="1">
      <alignment horizontal="right" vertical="center" shrinkToFit="1"/>
    </xf>
    <xf numFmtId="0" fontId="33" fillId="32" borderId="15" xfId="0" applyFont="1" applyFill="1" applyBorder="1" applyAlignment="1">
      <alignment horizontal="right" vertical="center" shrinkToFit="1"/>
    </xf>
    <xf numFmtId="0" fontId="33" fillId="32" borderId="12" xfId="0" applyFont="1" applyFill="1" applyBorder="1" applyAlignment="1">
      <alignment horizontal="right" vertical="center" shrinkToFit="1"/>
    </xf>
    <xf numFmtId="0" fontId="33" fillId="32" borderId="13" xfId="0" applyFont="1" applyFill="1" applyBorder="1" applyAlignment="1">
      <alignment horizontal="right" vertical="center" shrinkToFit="1"/>
    </xf>
    <xf numFmtId="0" fontId="33" fillId="32" borderId="18" xfId="0" applyFont="1" applyFill="1" applyBorder="1" applyAlignment="1">
      <alignment horizontal="right" vertical="center" shrinkToFit="1"/>
    </xf>
    <xf numFmtId="0" fontId="36" fillId="0" borderId="11" xfId="0" applyFont="1" applyBorder="1" applyAlignment="1">
      <alignment horizontal="left" vertical="center" indent="1" shrinkToFit="1"/>
    </xf>
    <xf numFmtId="0" fontId="36" fillId="0" borderId="86" xfId="0" applyFont="1" applyBorder="1" applyAlignment="1">
      <alignment horizontal="left" vertical="center" indent="1" shrinkToFit="1"/>
    </xf>
    <xf numFmtId="0" fontId="46" fillId="0" borderId="13" xfId="0" applyFont="1" applyBorder="1" applyAlignment="1">
      <alignment horizontal="center" vertical="center"/>
    </xf>
    <xf numFmtId="0" fontId="30" fillId="0" borderId="12" xfId="0" applyFont="1" applyBorder="1" applyAlignment="1">
      <alignment horizontal="center" vertical="center" shrinkToFit="1"/>
    </xf>
    <xf numFmtId="0" fontId="30" fillId="0" borderId="13" xfId="0" applyFont="1" applyBorder="1" applyAlignment="1">
      <alignment horizontal="center" vertical="center" shrinkToFit="1"/>
    </xf>
    <xf numFmtId="0" fontId="36" fillId="21" borderId="16" xfId="0" applyFont="1" applyFill="1" applyBorder="1" applyAlignment="1">
      <alignment vertical="top"/>
    </xf>
    <xf numFmtId="0" fontId="36" fillId="21" borderId="10" xfId="0" applyFont="1" applyFill="1" applyBorder="1" applyAlignment="1">
      <alignment vertical="top"/>
    </xf>
    <xf numFmtId="0" fontId="36" fillId="21" borderId="14" xfId="0" applyFont="1" applyFill="1" applyBorder="1" applyAlignment="1">
      <alignment vertical="top"/>
    </xf>
    <xf numFmtId="0" fontId="36" fillId="21" borderId="11" xfId="0" applyFont="1" applyFill="1" applyBorder="1" applyAlignment="1">
      <alignment vertical="top"/>
    </xf>
    <xf numFmtId="0" fontId="36" fillId="21" borderId="0" xfId="0" applyFont="1" applyFill="1" applyAlignment="1">
      <alignment vertical="top"/>
    </xf>
    <xf numFmtId="0" fontId="36" fillId="21" borderId="15" xfId="0" applyFont="1" applyFill="1" applyBorder="1" applyAlignment="1">
      <alignment vertical="top"/>
    </xf>
    <xf numFmtId="0" fontId="36" fillId="21" borderId="12" xfId="0" applyFont="1" applyFill="1" applyBorder="1" applyAlignment="1">
      <alignment vertical="top"/>
    </xf>
    <xf numFmtId="0" fontId="36" fillId="21" borderId="13" xfId="0" applyFont="1" applyFill="1" applyBorder="1" applyAlignment="1">
      <alignment vertical="top"/>
    </xf>
    <xf numFmtId="0" fontId="36" fillId="21" borderId="18" xfId="0" applyFont="1" applyFill="1" applyBorder="1" applyAlignment="1">
      <alignment vertical="top"/>
    </xf>
    <xf numFmtId="5" fontId="36" fillId="0" borderId="104" xfId="0" applyNumberFormat="1" applyFont="1" applyBorder="1">
      <alignment vertical="center"/>
    </xf>
    <xf numFmtId="5" fontId="36" fillId="0" borderId="51" xfId="0" applyNumberFormat="1" applyFont="1" applyBorder="1">
      <alignment vertical="center"/>
    </xf>
    <xf numFmtId="5" fontId="36" fillId="0" borderId="35" xfId="0" applyNumberFormat="1" applyFont="1" applyBorder="1">
      <alignment vertical="center"/>
    </xf>
    <xf numFmtId="0" fontId="36" fillId="0" borderId="19" xfId="0" applyFont="1" applyBorder="1" applyAlignment="1">
      <alignment horizontal="center" vertical="center" wrapText="1"/>
    </xf>
    <xf numFmtId="0" fontId="30" fillId="0" borderId="16"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8" xfId="0" applyFont="1" applyBorder="1" applyAlignment="1">
      <alignment horizontal="center" vertical="center"/>
    </xf>
    <xf numFmtId="0" fontId="36" fillId="0" borderId="85" xfId="0" applyFont="1" applyBorder="1" applyAlignment="1">
      <alignment horizontal="left" vertical="center" indent="1" shrinkToFit="1"/>
    </xf>
    <xf numFmtId="0" fontId="36" fillId="0" borderId="40" xfId="0" applyFont="1" applyBorder="1">
      <alignment vertical="center"/>
    </xf>
    <xf numFmtId="0" fontId="36" fillId="0" borderId="127" xfId="0" applyFont="1" applyBorder="1" applyAlignment="1">
      <alignment vertical="center" wrapText="1"/>
    </xf>
    <xf numFmtId="0" fontId="36" fillId="0" borderId="112" xfId="0" applyFont="1" applyBorder="1" applyAlignment="1">
      <alignment vertical="center" wrapText="1"/>
    </xf>
    <xf numFmtId="0" fontId="36" fillId="0" borderId="113" xfId="0" applyFont="1" applyBorder="1" applyAlignment="1">
      <alignment vertical="center" wrapText="1"/>
    </xf>
    <xf numFmtId="0" fontId="36" fillId="0" borderId="0" xfId="0" applyFont="1" applyAlignment="1">
      <alignment vertical="center" wrapText="1"/>
    </xf>
    <xf numFmtId="0" fontId="36" fillId="0" borderId="86" xfId="0" applyFont="1" applyBorder="1" applyAlignment="1">
      <alignment vertical="center" wrapText="1"/>
    </xf>
    <xf numFmtId="0" fontId="36" fillId="0" borderId="128" xfId="0" applyFont="1" applyBorder="1" applyAlignment="1">
      <alignment vertical="center" wrapText="1"/>
    </xf>
    <xf numFmtId="0" fontId="36" fillId="0" borderId="116" xfId="0" applyFont="1" applyBorder="1" applyAlignment="1">
      <alignment vertical="center" wrapText="1"/>
    </xf>
    <xf numFmtId="0" fontId="36" fillId="0" borderId="117" xfId="0" applyFont="1" applyBorder="1" applyAlignment="1">
      <alignment vertical="center" wrapText="1"/>
    </xf>
    <xf numFmtId="0" fontId="36" fillId="0" borderId="84" xfId="0" applyFont="1" applyBorder="1" applyAlignment="1">
      <alignment horizontal="left" vertical="center" indent="1" shrinkToFit="1"/>
    </xf>
    <xf numFmtId="0" fontId="36" fillId="21" borderId="111" xfId="0" applyFont="1" applyFill="1" applyBorder="1" applyAlignment="1">
      <alignment vertical="top"/>
    </xf>
    <xf numFmtId="0" fontId="36" fillId="21" borderId="112" xfId="0" applyFont="1" applyFill="1" applyBorder="1" applyAlignment="1">
      <alignment vertical="top"/>
    </xf>
    <xf numFmtId="0" fontId="36" fillId="21" borderId="113" xfId="0" applyFont="1" applyFill="1" applyBorder="1" applyAlignment="1">
      <alignment vertical="top"/>
    </xf>
    <xf numFmtId="0" fontId="36" fillId="21" borderId="114" xfId="0" applyFont="1" applyFill="1" applyBorder="1" applyAlignment="1">
      <alignment vertical="top"/>
    </xf>
    <xf numFmtId="0" fontId="36" fillId="21" borderId="86" xfId="0" applyFont="1" applyFill="1" applyBorder="1" applyAlignment="1">
      <alignment vertical="top"/>
    </xf>
    <xf numFmtId="0" fontId="36" fillId="21" borderId="115" xfId="0" applyFont="1" applyFill="1" applyBorder="1" applyAlignment="1">
      <alignment vertical="top"/>
    </xf>
    <xf numFmtId="0" fontId="36" fillId="21" borderId="116" xfId="0" applyFont="1" applyFill="1" applyBorder="1" applyAlignment="1">
      <alignment vertical="top"/>
    </xf>
    <xf numFmtId="0" fontId="36" fillId="21" borderId="117" xfId="0" applyFont="1" applyFill="1" applyBorder="1" applyAlignment="1">
      <alignment vertical="top"/>
    </xf>
    <xf numFmtId="0" fontId="36" fillId="0" borderId="119" xfId="0" applyFont="1" applyBorder="1" applyAlignment="1">
      <alignment horizontal="center" vertical="center"/>
    </xf>
    <xf numFmtId="0" fontId="36" fillId="0" borderId="120" xfId="0" applyFont="1" applyBorder="1" applyAlignment="1">
      <alignment horizontal="center" vertical="center"/>
    </xf>
    <xf numFmtId="0" fontId="36" fillId="0" borderId="123" xfId="0" applyFont="1" applyBorder="1" applyAlignment="1">
      <alignment horizontal="center" vertical="center"/>
    </xf>
    <xf numFmtId="0" fontId="36" fillId="0" borderId="121" xfId="0" applyFont="1" applyBorder="1" applyAlignment="1">
      <alignment horizontal="center" vertical="center"/>
    </xf>
    <xf numFmtId="0" fontId="36" fillId="0" borderId="122" xfId="0" applyFont="1" applyBorder="1" applyAlignment="1">
      <alignment horizontal="center" vertical="center"/>
    </xf>
    <xf numFmtId="0" fontId="36" fillId="0" borderId="19" xfId="0" applyFont="1" applyBorder="1" applyAlignment="1">
      <alignment horizontal="center" vertical="center" textRotation="255"/>
    </xf>
    <xf numFmtId="0" fontId="38" fillId="0" borderId="10" xfId="0" applyFont="1" applyBorder="1" applyAlignment="1">
      <alignment horizontal="left" vertical="center" shrinkToFit="1"/>
    </xf>
    <xf numFmtId="0" fontId="38" fillId="0" borderId="14" xfId="0" applyFont="1" applyBorder="1" applyAlignment="1">
      <alignment horizontal="left" vertical="center" shrinkToFit="1"/>
    </xf>
    <xf numFmtId="0" fontId="30" fillId="0" borderId="16" xfId="0" applyFont="1" applyBorder="1" applyAlignment="1">
      <alignment horizontal="left" vertical="center" indent="1" shrinkToFit="1"/>
    </xf>
    <xf numFmtId="0" fontId="30" fillId="0" borderId="10" xfId="0" applyFont="1" applyBorder="1" applyAlignment="1">
      <alignment horizontal="left" vertical="center" indent="1" shrinkToFit="1"/>
    </xf>
    <xf numFmtId="0" fontId="30" fillId="0" borderId="14" xfId="0" applyFont="1" applyBorder="1" applyAlignment="1">
      <alignment horizontal="left" vertical="center" indent="1" shrinkToFit="1"/>
    </xf>
    <xf numFmtId="0" fontId="30" fillId="0" borderId="12" xfId="0" applyFont="1" applyBorder="1" applyAlignment="1">
      <alignment horizontal="left" vertical="center" indent="1" shrinkToFit="1"/>
    </xf>
    <xf numFmtId="0" fontId="30" fillId="0" borderId="13" xfId="0" applyFont="1" applyBorder="1" applyAlignment="1">
      <alignment horizontal="left" vertical="center" indent="1" shrinkToFit="1"/>
    </xf>
    <xf numFmtId="0" fontId="30" fillId="0" borderId="18" xfId="0" applyFont="1" applyBorder="1" applyAlignment="1">
      <alignment horizontal="left" vertical="center" indent="1" shrinkToFit="1"/>
    </xf>
    <xf numFmtId="0" fontId="36" fillId="21" borderId="11" xfId="0" applyFont="1" applyFill="1" applyBorder="1" applyAlignment="1">
      <alignment horizontal="left" vertical="center" wrapText="1" indent="1"/>
    </xf>
    <xf numFmtId="0" fontId="36" fillId="0" borderId="16" xfId="0" applyFont="1" applyBorder="1" applyAlignment="1">
      <alignment horizontal="center" vertical="center" textRotation="255" shrinkToFit="1"/>
    </xf>
    <xf numFmtId="0" fontId="36" fillId="0" borderId="14" xfId="0" applyFont="1" applyBorder="1" applyAlignment="1">
      <alignment horizontal="center" vertical="center" textRotation="255" shrinkToFit="1"/>
    </xf>
    <xf numFmtId="0" fontId="36" fillId="0" borderId="11" xfId="0" applyFont="1" applyBorder="1" applyAlignment="1">
      <alignment horizontal="center" vertical="center" textRotation="255" shrinkToFit="1"/>
    </xf>
    <xf numFmtId="0" fontId="36" fillId="0" borderId="15" xfId="0" applyFont="1" applyBorder="1" applyAlignment="1">
      <alignment horizontal="center" vertical="center" textRotation="255" shrinkToFit="1"/>
    </xf>
    <xf numFmtId="0" fontId="36" fillId="0" borderId="12" xfId="0" applyFont="1" applyBorder="1" applyAlignment="1">
      <alignment horizontal="center" vertical="center" textRotation="255" shrinkToFit="1"/>
    </xf>
    <xf numFmtId="0" fontId="36" fillId="0" borderId="18" xfId="0" applyFont="1" applyBorder="1" applyAlignment="1">
      <alignment horizontal="center" vertical="center" textRotation="255" shrinkToFit="1"/>
    </xf>
    <xf numFmtId="0" fontId="32" fillId="0" borderId="0" xfId="0" applyFont="1" applyAlignment="1">
      <alignment horizontal="center" vertical="center"/>
    </xf>
    <xf numFmtId="0" fontId="36" fillId="0" borderId="124" xfId="0" applyFont="1" applyBorder="1" applyAlignment="1">
      <alignment horizontal="center" vertical="center"/>
    </xf>
    <xf numFmtId="0" fontId="36" fillId="0" borderId="125" xfId="0" applyFont="1" applyBorder="1" applyAlignment="1">
      <alignment horizontal="center" vertical="center"/>
    </xf>
    <xf numFmtId="0" fontId="36" fillId="0" borderId="120" xfId="0" applyFont="1" applyBorder="1" applyAlignment="1">
      <alignment horizontal="left" vertical="center" indent="1"/>
    </xf>
    <xf numFmtId="0" fontId="36" fillId="0" borderId="124" xfId="0" applyFont="1" applyBorder="1" applyAlignment="1">
      <alignment horizontal="left" vertical="center" indent="1"/>
    </xf>
    <xf numFmtId="0" fontId="36" fillId="0" borderId="19" xfId="0" applyFont="1" applyBorder="1" applyAlignment="1">
      <alignment horizontal="left" vertical="center" indent="1"/>
    </xf>
    <xf numFmtId="0" fontId="36" fillId="0" borderId="126" xfId="0" applyFont="1" applyBorder="1" applyAlignment="1">
      <alignment horizontal="left" vertical="center" indent="1"/>
    </xf>
    <xf numFmtId="0" fontId="36" fillId="0" borderId="0" xfId="0" applyFont="1" applyAlignment="1">
      <alignment horizontal="right" vertical="center"/>
    </xf>
    <xf numFmtId="5" fontId="36" fillId="0" borderId="0" xfId="0" applyNumberFormat="1" applyFont="1" applyAlignment="1">
      <alignment horizontal="center" vertical="center"/>
    </xf>
    <xf numFmtId="0" fontId="38" fillId="10" borderId="0" xfId="0" applyFont="1" applyFill="1" applyAlignment="1">
      <alignment vertical="center" wrapText="1"/>
    </xf>
    <xf numFmtId="5" fontId="0" fillId="0" borderId="0" xfId="0" applyNumberFormat="1" applyAlignment="1">
      <alignment horizontal="right" vertical="center"/>
    </xf>
    <xf numFmtId="0" fontId="7" fillId="10" borderId="0" xfId="0" applyFont="1" applyFill="1" applyAlignment="1">
      <alignment vertical="center" wrapText="1"/>
    </xf>
    <xf numFmtId="0" fontId="0" fillId="10" borderId="0" xfId="0" applyFill="1">
      <alignment vertical="center"/>
    </xf>
    <xf numFmtId="0" fontId="0" fillId="0" borderId="0" xfId="0" applyAlignment="1">
      <alignment horizontal="left" vertical="center"/>
    </xf>
    <xf numFmtId="0" fontId="20" fillId="0" borderId="0" xfId="0" applyFont="1" applyAlignment="1">
      <alignment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4" xr:uid="{EF01489D-617F-4B3D-966F-597943E5EBD0}"/>
    <cellStyle name="良い" xfId="43" builtinId="26" customBuiltin="1"/>
  </cellStyles>
  <dxfs count="0"/>
  <tableStyles count="0" defaultTableStyle="TableStyleMedium2" defaultPivotStyle="PivotStyleLight16"/>
  <colors>
    <mruColors>
      <color rgb="FFFFFF99"/>
      <color rgb="FF96969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0</xdr:rowOff>
    </xdr:from>
    <xdr:to>
      <xdr:col>4</xdr:col>
      <xdr:colOff>0</xdr:colOff>
      <xdr:row>8</xdr:row>
      <xdr:rowOff>0</xdr:rowOff>
    </xdr:to>
    <xdr:cxnSp macro="">
      <xdr:nvCxnSpPr>
        <xdr:cNvPr id="2" name="直線コネクタ 1">
          <a:extLst>
            <a:ext uri="{FF2B5EF4-FFF2-40B4-BE49-F238E27FC236}">
              <a16:creationId xmlns:a16="http://schemas.microsoft.com/office/drawing/2014/main" id="{0904728A-2782-4E15-93C4-7EE9112D9DFF}"/>
            </a:ext>
          </a:extLst>
        </xdr:cNvPr>
        <xdr:cNvCxnSpPr/>
      </xdr:nvCxnSpPr>
      <xdr:spPr>
        <a:xfrm>
          <a:off x="1828800" y="12268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8</xdr:row>
      <xdr:rowOff>0</xdr:rowOff>
    </xdr:from>
    <xdr:to>
      <xdr:col>10</xdr:col>
      <xdr:colOff>0</xdr:colOff>
      <xdr:row>8</xdr:row>
      <xdr:rowOff>0</xdr:rowOff>
    </xdr:to>
    <xdr:cxnSp macro="">
      <xdr:nvCxnSpPr>
        <xdr:cNvPr id="3" name="直線コネクタ 2">
          <a:extLst>
            <a:ext uri="{FF2B5EF4-FFF2-40B4-BE49-F238E27FC236}">
              <a16:creationId xmlns:a16="http://schemas.microsoft.com/office/drawing/2014/main" id="{0687AFE2-7262-460A-8BFD-0C6C2EA1160B}"/>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588645</xdr:colOff>
      <xdr:row>27</xdr:row>
      <xdr:rowOff>1</xdr:rowOff>
    </xdr:from>
    <xdr:to>
      <xdr:col>8</xdr:col>
      <xdr:colOff>0</xdr:colOff>
      <xdr:row>29</xdr:row>
      <xdr:rowOff>3807</xdr:rowOff>
    </xdr:to>
    <xdr:grpSp>
      <xdr:nvGrpSpPr>
        <xdr:cNvPr id="4" name="グループ化 3">
          <a:extLst>
            <a:ext uri="{FF2B5EF4-FFF2-40B4-BE49-F238E27FC236}">
              <a16:creationId xmlns:a16="http://schemas.microsoft.com/office/drawing/2014/main" id="{23B22005-DD52-4E27-937F-50BB3B5571D9}"/>
            </a:ext>
          </a:extLst>
        </xdr:cNvPr>
        <xdr:cNvGrpSpPr/>
      </xdr:nvGrpSpPr>
      <xdr:grpSpPr>
        <a:xfrm>
          <a:off x="3030855" y="3448051"/>
          <a:ext cx="1845945" cy="499106"/>
          <a:chOff x="3038455" y="1258141"/>
          <a:chExt cx="1838345" cy="94408"/>
        </a:xfrm>
      </xdr:grpSpPr>
      <xdr:cxnSp macro="">
        <xdr:nvCxnSpPr>
          <xdr:cNvPr id="5" name="直線コネクタ 4">
            <a:extLst>
              <a:ext uri="{FF2B5EF4-FFF2-40B4-BE49-F238E27FC236}">
                <a16:creationId xmlns:a16="http://schemas.microsoft.com/office/drawing/2014/main" id="{C511215E-50AD-4180-D6AD-5CE21DDCB118}"/>
              </a:ext>
            </a:extLst>
          </xdr:cNvPr>
          <xdr:cNvCxnSpPr/>
        </xdr:nvCxnSpPr>
        <xdr:spPr>
          <a:xfrm>
            <a:off x="3048000" y="1301935"/>
            <a:ext cx="1828800"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17DBF5A2-F49A-6A01-7655-2A3C2277AF6B}"/>
              </a:ext>
            </a:extLst>
          </xdr:cNvPr>
          <xdr:cNvCxnSpPr/>
        </xdr:nvCxnSpPr>
        <xdr:spPr>
          <a:xfrm>
            <a:off x="4876800" y="1258141"/>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FEFC9EAE-0E11-B33C-7A5C-56B3C1252DBD}"/>
              </a:ext>
            </a:extLst>
          </xdr:cNvPr>
          <xdr:cNvCxnSpPr/>
        </xdr:nvCxnSpPr>
        <xdr:spPr>
          <a:xfrm>
            <a:off x="3038455" y="1305550"/>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12</xdr:row>
      <xdr:rowOff>0</xdr:rowOff>
    </xdr:from>
    <xdr:to>
      <xdr:col>10</xdr:col>
      <xdr:colOff>0</xdr:colOff>
      <xdr:row>12</xdr:row>
      <xdr:rowOff>0</xdr:rowOff>
    </xdr:to>
    <xdr:cxnSp macro="">
      <xdr:nvCxnSpPr>
        <xdr:cNvPr id="8" name="直線コネクタ 7">
          <a:extLst>
            <a:ext uri="{FF2B5EF4-FFF2-40B4-BE49-F238E27FC236}">
              <a16:creationId xmlns:a16="http://schemas.microsoft.com/office/drawing/2014/main" id="{8EF03A45-BA45-488D-8979-19E5F315D0FA}"/>
            </a:ext>
          </a:extLst>
        </xdr:cNvPr>
        <xdr:cNvCxnSpPr/>
      </xdr:nvCxnSpPr>
      <xdr:spPr>
        <a:xfrm>
          <a:off x="3657600" y="122682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14</xdr:row>
      <xdr:rowOff>0</xdr:rowOff>
    </xdr:from>
    <xdr:to>
      <xdr:col>4</xdr:col>
      <xdr:colOff>2400</xdr:colOff>
      <xdr:row>14</xdr:row>
      <xdr:rowOff>0</xdr:rowOff>
    </xdr:to>
    <xdr:cxnSp macro="">
      <xdr:nvCxnSpPr>
        <xdr:cNvPr id="9" name="直線コネクタ 8">
          <a:extLst>
            <a:ext uri="{FF2B5EF4-FFF2-40B4-BE49-F238E27FC236}">
              <a16:creationId xmlns:a16="http://schemas.microsoft.com/office/drawing/2014/main" id="{A286F68D-B257-41D1-839E-6BBA489115D0}"/>
            </a:ext>
          </a:extLst>
        </xdr:cNvPr>
        <xdr:cNvCxnSpPr/>
      </xdr:nvCxnSpPr>
      <xdr:spPr>
        <a:xfrm>
          <a:off x="1828800" y="122682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17</xdr:row>
      <xdr:rowOff>0</xdr:rowOff>
    </xdr:from>
    <xdr:to>
      <xdr:col>4</xdr:col>
      <xdr:colOff>0</xdr:colOff>
      <xdr:row>17</xdr:row>
      <xdr:rowOff>0</xdr:rowOff>
    </xdr:to>
    <xdr:cxnSp macro="">
      <xdr:nvCxnSpPr>
        <xdr:cNvPr id="10" name="直線コネクタ 9">
          <a:extLst>
            <a:ext uri="{FF2B5EF4-FFF2-40B4-BE49-F238E27FC236}">
              <a16:creationId xmlns:a16="http://schemas.microsoft.com/office/drawing/2014/main" id="{375B20A8-8F9D-4F0D-B194-8B18F668978D}"/>
            </a:ext>
          </a:extLst>
        </xdr:cNvPr>
        <xdr:cNvCxnSpPr/>
      </xdr:nvCxnSpPr>
      <xdr:spPr>
        <a:xfrm>
          <a:off x="18288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17</xdr:row>
      <xdr:rowOff>0</xdr:rowOff>
    </xdr:from>
    <xdr:to>
      <xdr:col>7</xdr:col>
      <xdr:colOff>0</xdr:colOff>
      <xdr:row>17</xdr:row>
      <xdr:rowOff>0</xdr:rowOff>
    </xdr:to>
    <xdr:cxnSp macro="">
      <xdr:nvCxnSpPr>
        <xdr:cNvPr id="11" name="直線コネクタ 10">
          <a:extLst>
            <a:ext uri="{FF2B5EF4-FFF2-40B4-BE49-F238E27FC236}">
              <a16:creationId xmlns:a16="http://schemas.microsoft.com/office/drawing/2014/main" id="{5143461A-7356-4472-AADA-42EC39D9B5A8}"/>
            </a:ext>
          </a:extLst>
        </xdr:cNvPr>
        <xdr:cNvCxnSpPr/>
      </xdr:nvCxnSpPr>
      <xdr:spPr>
        <a:xfrm>
          <a:off x="3657600" y="141732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24</xdr:row>
      <xdr:rowOff>0</xdr:rowOff>
    </xdr:from>
    <xdr:to>
      <xdr:col>2</xdr:col>
      <xdr:colOff>0</xdr:colOff>
      <xdr:row>25</xdr:row>
      <xdr:rowOff>14935</xdr:rowOff>
    </xdr:to>
    <xdr:cxnSp macro="">
      <xdr:nvCxnSpPr>
        <xdr:cNvPr id="12" name="直線コネクタ 11">
          <a:extLst>
            <a:ext uri="{FF2B5EF4-FFF2-40B4-BE49-F238E27FC236}">
              <a16:creationId xmlns:a16="http://schemas.microsoft.com/office/drawing/2014/main" id="{5C3803F5-D12C-40A5-8D45-29DB8052D33F}"/>
            </a:ext>
          </a:extLst>
        </xdr:cNvPr>
        <xdr:cNvCxnSpPr/>
      </xdr:nvCxnSpPr>
      <xdr:spPr>
        <a:xfrm>
          <a:off x="1219200" y="2811780"/>
          <a:ext cx="0" cy="26639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26</xdr:row>
      <xdr:rowOff>0</xdr:rowOff>
    </xdr:from>
    <xdr:to>
      <xdr:col>7</xdr:col>
      <xdr:colOff>0</xdr:colOff>
      <xdr:row>26</xdr:row>
      <xdr:rowOff>0</xdr:rowOff>
    </xdr:to>
    <xdr:cxnSp macro="">
      <xdr:nvCxnSpPr>
        <xdr:cNvPr id="13" name="直線コネクタ 12">
          <a:extLst>
            <a:ext uri="{FF2B5EF4-FFF2-40B4-BE49-F238E27FC236}">
              <a16:creationId xmlns:a16="http://schemas.microsoft.com/office/drawing/2014/main" id="{BEEF514D-0010-458A-BCF0-9ED55BEA4EDD}"/>
            </a:ext>
          </a:extLst>
        </xdr:cNvPr>
        <xdr:cNvCxnSpPr/>
      </xdr:nvCxnSpPr>
      <xdr:spPr>
        <a:xfrm>
          <a:off x="3657600" y="32537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18</xdr:row>
      <xdr:rowOff>4</xdr:rowOff>
    </xdr:from>
    <xdr:to>
      <xdr:col>8</xdr:col>
      <xdr:colOff>40005</xdr:colOff>
      <xdr:row>21</xdr:row>
      <xdr:rowOff>1770</xdr:rowOff>
    </xdr:to>
    <xdr:grpSp>
      <xdr:nvGrpSpPr>
        <xdr:cNvPr id="14" name="グループ化 13">
          <a:extLst>
            <a:ext uri="{FF2B5EF4-FFF2-40B4-BE49-F238E27FC236}">
              <a16:creationId xmlns:a16="http://schemas.microsoft.com/office/drawing/2014/main" id="{4FC3F284-AE28-44BB-9D49-6868C4B6C811}"/>
            </a:ext>
          </a:extLst>
        </xdr:cNvPr>
        <xdr:cNvGrpSpPr/>
      </xdr:nvGrpSpPr>
      <xdr:grpSpPr>
        <a:xfrm>
          <a:off x="3048000" y="1619254"/>
          <a:ext cx="1868805" cy="630416"/>
          <a:chOff x="3018242" y="1191373"/>
          <a:chExt cx="1858558" cy="111613"/>
        </a:xfrm>
      </xdr:grpSpPr>
      <xdr:cxnSp macro="">
        <xdr:nvCxnSpPr>
          <xdr:cNvPr id="15" name="直線コネクタ 14">
            <a:extLst>
              <a:ext uri="{FF2B5EF4-FFF2-40B4-BE49-F238E27FC236}">
                <a16:creationId xmlns:a16="http://schemas.microsoft.com/office/drawing/2014/main" id="{F89C44A3-561B-FAD1-1B4E-A4D10CC18A98}"/>
              </a:ext>
            </a:extLst>
          </xdr:cNvPr>
          <xdr:cNvCxnSpPr/>
        </xdr:nvCxnSpPr>
        <xdr:spPr>
          <a:xfrm>
            <a:off x="3029635" y="1255701"/>
            <a:ext cx="1828800" cy="0"/>
          </a:xfrm>
          <a:prstGeom prst="line">
            <a:avLst/>
          </a:prstGeom>
          <a:ln w="57150">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CC540D41-93C0-B728-F5BA-C22D5EB8DEE7}"/>
              </a:ext>
            </a:extLst>
          </xdr:cNvPr>
          <xdr:cNvCxnSpPr/>
        </xdr:nvCxnSpPr>
        <xdr:spPr>
          <a:xfrm>
            <a:off x="4876800" y="1191373"/>
            <a:ext cx="0" cy="64614"/>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70DCE0A4-9E4F-EE9D-31A9-9DC6B4E744E1}"/>
              </a:ext>
            </a:extLst>
          </xdr:cNvPr>
          <xdr:cNvCxnSpPr/>
        </xdr:nvCxnSpPr>
        <xdr:spPr>
          <a:xfrm>
            <a:off x="3018242" y="1255987"/>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0</xdr:colOff>
      <xdr:row>33</xdr:row>
      <xdr:rowOff>0</xdr:rowOff>
    </xdr:from>
    <xdr:to>
      <xdr:col>10</xdr:col>
      <xdr:colOff>0</xdr:colOff>
      <xdr:row>33</xdr:row>
      <xdr:rowOff>0</xdr:rowOff>
    </xdr:to>
    <xdr:cxnSp macro="">
      <xdr:nvCxnSpPr>
        <xdr:cNvPr id="18" name="直線コネクタ 17">
          <a:extLst>
            <a:ext uri="{FF2B5EF4-FFF2-40B4-BE49-F238E27FC236}">
              <a16:creationId xmlns:a16="http://schemas.microsoft.com/office/drawing/2014/main" id="{13CD661D-484F-45B8-9673-6B06F8300510}"/>
            </a:ext>
          </a:extLst>
        </xdr:cNvPr>
        <xdr:cNvCxnSpPr/>
      </xdr:nvCxnSpPr>
      <xdr:spPr>
        <a:xfrm>
          <a:off x="3657600" y="468630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592455</xdr:colOff>
      <xdr:row>34</xdr:row>
      <xdr:rowOff>0</xdr:rowOff>
    </xdr:from>
    <xdr:to>
      <xdr:col>11</xdr:col>
      <xdr:colOff>0</xdr:colOff>
      <xdr:row>36</xdr:row>
      <xdr:rowOff>20949</xdr:rowOff>
    </xdr:to>
    <xdr:grpSp>
      <xdr:nvGrpSpPr>
        <xdr:cNvPr id="19" name="グループ化 18">
          <a:extLst>
            <a:ext uri="{FF2B5EF4-FFF2-40B4-BE49-F238E27FC236}">
              <a16:creationId xmlns:a16="http://schemas.microsoft.com/office/drawing/2014/main" id="{18DA44F3-FC62-4734-8A91-FCDF21935D5E}"/>
            </a:ext>
          </a:extLst>
        </xdr:cNvPr>
        <xdr:cNvGrpSpPr/>
      </xdr:nvGrpSpPr>
      <xdr:grpSpPr>
        <a:xfrm>
          <a:off x="3027045" y="4876800"/>
          <a:ext cx="3678555" cy="512439"/>
          <a:chOff x="3038455" y="1255701"/>
          <a:chExt cx="3655864" cy="96848"/>
        </a:xfrm>
      </xdr:grpSpPr>
      <xdr:cxnSp macro="">
        <xdr:nvCxnSpPr>
          <xdr:cNvPr id="20" name="直線コネクタ 19">
            <a:extLst>
              <a:ext uri="{FF2B5EF4-FFF2-40B4-BE49-F238E27FC236}">
                <a16:creationId xmlns:a16="http://schemas.microsoft.com/office/drawing/2014/main" id="{83CCA65A-44D3-A57A-FF74-30F5B5D59ADA}"/>
              </a:ext>
            </a:extLst>
          </xdr:cNvPr>
          <xdr:cNvCxnSpPr/>
        </xdr:nvCxnSpPr>
        <xdr:spPr>
          <a:xfrm flipV="1">
            <a:off x="3059281" y="1302505"/>
            <a:ext cx="3614214" cy="0"/>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9870AFBD-4311-1A74-8281-55BE2B382E73}"/>
              </a:ext>
            </a:extLst>
          </xdr:cNvPr>
          <xdr:cNvCxnSpPr/>
        </xdr:nvCxnSpPr>
        <xdr:spPr>
          <a:xfrm>
            <a:off x="6694319" y="1255701"/>
            <a:ext cx="0" cy="46458"/>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59E0D065-BC6A-20CC-89B5-F5B5A9BE0621}"/>
              </a:ext>
            </a:extLst>
          </xdr:cNvPr>
          <xdr:cNvCxnSpPr/>
        </xdr:nvCxnSpPr>
        <xdr:spPr>
          <a:xfrm>
            <a:off x="3038455" y="1305550"/>
            <a:ext cx="0" cy="46999"/>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0</xdr:colOff>
      <xdr:row>31</xdr:row>
      <xdr:rowOff>18</xdr:rowOff>
    </xdr:from>
    <xdr:to>
      <xdr:col>4</xdr:col>
      <xdr:colOff>0</xdr:colOff>
      <xdr:row>32</xdr:row>
      <xdr:rowOff>190499</xdr:rowOff>
    </xdr:to>
    <xdr:grpSp>
      <xdr:nvGrpSpPr>
        <xdr:cNvPr id="23" name="グループ化 22">
          <a:extLst>
            <a:ext uri="{FF2B5EF4-FFF2-40B4-BE49-F238E27FC236}">
              <a16:creationId xmlns:a16="http://schemas.microsoft.com/office/drawing/2014/main" id="{B7A95F01-71B2-4D81-A44B-F4BEB87A0D54}"/>
            </a:ext>
          </a:extLst>
        </xdr:cNvPr>
        <xdr:cNvGrpSpPr/>
      </xdr:nvGrpSpPr>
      <xdr:grpSpPr>
        <a:xfrm>
          <a:off x="1219200" y="4324368"/>
          <a:ext cx="1219200" cy="361931"/>
          <a:chOff x="3027174" y="1239220"/>
          <a:chExt cx="1206722" cy="66327"/>
        </a:xfrm>
      </xdr:grpSpPr>
      <xdr:cxnSp macro="">
        <xdr:nvCxnSpPr>
          <xdr:cNvPr id="24" name="直線コネクタ 23">
            <a:extLst>
              <a:ext uri="{FF2B5EF4-FFF2-40B4-BE49-F238E27FC236}">
                <a16:creationId xmlns:a16="http://schemas.microsoft.com/office/drawing/2014/main" id="{736D04D0-5929-90AC-9B53-B2E86173456F}"/>
              </a:ext>
            </a:extLst>
          </xdr:cNvPr>
          <xdr:cNvCxnSpPr/>
        </xdr:nvCxnSpPr>
        <xdr:spPr>
          <a:xfrm flipV="1">
            <a:off x="3027174" y="1303737"/>
            <a:ext cx="1206722" cy="1810"/>
          </a:xfrm>
          <a:prstGeom prst="line">
            <a:avLst/>
          </a:prstGeom>
          <a:ln w="57150" cap="rnd">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90B2B93-D541-FDA7-A36C-47FF0ED82F15}"/>
              </a:ext>
            </a:extLst>
          </xdr:cNvPr>
          <xdr:cNvCxnSpPr/>
        </xdr:nvCxnSpPr>
        <xdr:spPr>
          <a:xfrm flipV="1">
            <a:off x="3029029" y="1239220"/>
            <a:ext cx="0" cy="66327"/>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13</xdr:col>
      <xdr:colOff>478349</xdr:colOff>
      <xdr:row>44</xdr:row>
      <xdr:rowOff>0</xdr:rowOff>
    </xdr:from>
    <xdr:to>
      <xdr:col>16</xdr:col>
      <xdr:colOff>506730</xdr:colOff>
      <xdr:row>46</xdr:row>
      <xdr:rowOff>75383</xdr:rowOff>
    </xdr:to>
    <xdr:grpSp>
      <xdr:nvGrpSpPr>
        <xdr:cNvPr id="26" name="グループ化 25" hidden="1">
          <a:extLst>
            <a:ext uri="{FF2B5EF4-FFF2-40B4-BE49-F238E27FC236}">
              <a16:creationId xmlns:a16="http://schemas.microsoft.com/office/drawing/2014/main" id="{3C79132B-3F6D-4B2E-9809-5A2DB8036DAA}"/>
            </a:ext>
          </a:extLst>
        </xdr:cNvPr>
        <xdr:cNvGrpSpPr/>
      </xdr:nvGrpSpPr>
      <xdr:grpSpPr>
        <a:xfrm rot="10800000">
          <a:off x="8399339" y="7010400"/>
          <a:ext cx="1864801" cy="513533"/>
          <a:chOff x="3091685" y="1256871"/>
          <a:chExt cx="1832496" cy="96244"/>
        </a:xfrm>
      </xdr:grpSpPr>
      <xdr:cxnSp macro="">
        <xdr:nvCxnSpPr>
          <xdr:cNvPr id="27" name="直線コネクタ 26">
            <a:extLst>
              <a:ext uri="{FF2B5EF4-FFF2-40B4-BE49-F238E27FC236}">
                <a16:creationId xmlns:a16="http://schemas.microsoft.com/office/drawing/2014/main" id="{62411CC4-2E32-6DF0-66C0-387E670C9A31}"/>
              </a:ext>
            </a:extLst>
          </xdr:cNvPr>
          <xdr:cNvCxnSpPr/>
        </xdr:nvCxnSpPr>
        <xdr:spPr>
          <a:xfrm>
            <a:off x="3095381" y="1301935"/>
            <a:ext cx="18288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75196E2C-41BD-FCB3-5F83-B50BE37BC45F}"/>
              </a:ext>
            </a:extLst>
          </xdr:cNvPr>
          <xdr:cNvCxnSpPr/>
        </xdr:nvCxnSpPr>
        <xdr:spPr>
          <a:xfrm>
            <a:off x="4895811" y="1305705"/>
            <a:ext cx="0" cy="4741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15B54582-4A60-DEB2-FFBF-2C34D0DD813A}"/>
              </a:ext>
            </a:extLst>
          </xdr:cNvPr>
          <xdr:cNvCxnSpPr/>
        </xdr:nvCxnSpPr>
        <xdr:spPr>
          <a:xfrm rot="10800000">
            <a:off x="3091685" y="1256871"/>
            <a:ext cx="0" cy="4867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2</xdr:col>
      <xdr:colOff>0</xdr:colOff>
      <xdr:row>44</xdr:row>
      <xdr:rowOff>0</xdr:rowOff>
    </xdr:from>
    <xdr:to>
      <xdr:col>2</xdr:col>
      <xdr:colOff>0</xdr:colOff>
      <xdr:row>45</xdr:row>
      <xdr:rowOff>3505</xdr:rowOff>
    </xdr:to>
    <xdr:cxnSp macro="">
      <xdr:nvCxnSpPr>
        <xdr:cNvPr id="30" name="直線コネクタ 29">
          <a:extLst>
            <a:ext uri="{FF2B5EF4-FFF2-40B4-BE49-F238E27FC236}">
              <a16:creationId xmlns:a16="http://schemas.microsoft.com/office/drawing/2014/main" id="{EBB04237-27CF-4017-9991-128B6715159D}"/>
            </a:ext>
          </a:extLst>
        </xdr:cNvPr>
        <xdr:cNvCxnSpPr/>
      </xdr:nvCxnSpPr>
      <xdr:spPr>
        <a:xfrm>
          <a:off x="1219200" y="702564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47</xdr:row>
      <xdr:rowOff>0</xdr:rowOff>
    </xdr:from>
    <xdr:to>
      <xdr:col>5</xdr:col>
      <xdr:colOff>0</xdr:colOff>
      <xdr:row>48</xdr:row>
      <xdr:rowOff>3505</xdr:rowOff>
    </xdr:to>
    <xdr:cxnSp macro="">
      <xdr:nvCxnSpPr>
        <xdr:cNvPr id="31" name="直線コネクタ 30" hidden="1">
          <a:extLst>
            <a:ext uri="{FF2B5EF4-FFF2-40B4-BE49-F238E27FC236}">
              <a16:creationId xmlns:a16="http://schemas.microsoft.com/office/drawing/2014/main" id="{91F07AD1-72A2-408E-B127-1DBFEB7C58EC}"/>
            </a:ext>
          </a:extLst>
        </xdr:cNvPr>
        <xdr:cNvCxnSpPr/>
      </xdr:nvCxnSpPr>
      <xdr:spPr>
        <a:xfrm>
          <a:off x="3048000" y="765810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46</xdr:row>
      <xdr:rowOff>0</xdr:rowOff>
    </xdr:from>
    <xdr:to>
      <xdr:col>7</xdr:col>
      <xdr:colOff>0</xdr:colOff>
      <xdr:row>46</xdr:row>
      <xdr:rowOff>0</xdr:rowOff>
    </xdr:to>
    <xdr:cxnSp macro="">
      <xdr:nvCxnSpPr>
        <xdr:cNvPr id="32" name="直線コネクタ 31">
          <a:extLst>
            <a:ext uri="{FF2B5EF4-FFF2-40B4-BE49-F238E27FC236}">
              <a16:creationId xmlns:a16="http://schemas.microsoft.com/office/drawing/2014/main" id="{373E78BE-A948-43BF-BEF5-7BB2E2F086FA}"/>
            </a:ext>
          </a:extLst>
        </xdr:cNvPr>
        <xdr:cNvCxnSpPr/>
      </xdr:nvCxnSpPr>
      <xdr:spPr>
        <a:xfrm>
          <a:off x="3657600" y="746760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49</xdr:row>
      <xdr:rowOff>0</xdr:rowOff>
    </xdr:from>
    <xdr:to>
      <xdr:col>4</xdr:col>
      <xdr:colOff>0</xdr:colOff>
      <xdr:row>49</xdr:row>
      <xdr:rowOff>0</xdr:rowOff>
    </xdr:to>
    <xdr:cxnSp macro="">
      <xdr:nvCxnSpPr>
        <xdr:cNvPr id="33" name="直線コネクタ 32">
          <a:extLst>
            <a:ext uri="{FF2B5EF4-FFF2-40B4-BE49-F238E27FC236}">
              <a16:creationId xmlns:a16="http://schemas.microsoft.com/office/drawing/2014/main" id="{3F45AACD-B303-4EAD-BBDD-23D01ABB9532}"/>
            </a:ext>
          </a:extLst>
        </xdr:cNvPr>
        <xdr:cNvCxnSpPr/>
      </xdr:nvCxnSpPr>
      <xdr:spPr>
        <a:xfrm>
          <a:off x="1828800" y="810006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49</xdr:row>
      <xdr:rowOff>0</xdr:rowOff>
    </xdr:from>
    <xdr:to>
      <xdr:col>10</xdr:col>
      <xdr:colOff>0</xdr:colOff>
      <xdr:row>49</xdr:row>
      <xdr:rowOff>0</xdr:rowOff>
    </xdr:to>
    <xdr:cxnSp macro="">
      <xdr:nvCxnSpPr>
        <xdr:cNvPr id="34" name="直線コネクタ 33">
          <a:extLst>
            <a:ext uri="{FF2B5EF4-FFF2-40B4-BE49-F238E27FC236}">
              <a16:creationId xmlns:a16="http://schemas.microsoft.com/office/drawing/2014/main" id="{61BF8C5A-9525-4FBD-A895-38CDD745AF57}"/>
            </a:ext>
          </a:extLst>
        </xdr:cNvPr>
        <xdr:cNvCxnSpPr/>
      </xdr:nvCxnSpPr>
      <xdr:spPr>
        <a:xfrm>
          <a:off x="3657600" y="8100060"/>
          <a:ext cx="24384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50</xdr:row>
      <xdr:rowOff>0</xdr:rowOff>
    </xdr:from>
    <xdr:to>
      <xdr:col>11</xdr:col>
      <xdr:colOff>20955</xdr:colOff>
      <xdr:row>52</xdr:row>
      <xdr:rowOff>17134</xdr:rowOff>
    </xdr:to>
    <xdr:grpSp>
      <xdr:nvGrpSpPr>
        <xdr:cNvPr id="35" name="グループ化 34">
          <a:extLst>
            <a:ext uri="{FF2B5EF4-FFF2-40B4-BE49-F238E27FC236}">
              <a16:creationId xmlns:a16="http://schemas.microsoft.com/office/drawing/2014/main" id="{53203669-4437-4261-A67D-E36D93D4DFC2}"/>
            </a:ext>
          </a:extLst>
        </xdr:cNvPr>
        <xdr:cNvGrpSpPr/>
      </xdr:nvGrpSpPr>
      <xdr:grpSpPr>
        <a:xfrm>
          <a:off x="3048000" y="8267700"/>
          <a:ext cx="3674745" cy="516244"/>
          <a:chOff x="3038455" y="1223537"/>
          <a:chExt cx="3655864" cy="129012"/>
        </a:xfrm>
      </xdr:grpSpPr>
      <xdr:cxnSp macro="">
        <xdr:nvCxnSpPr>
          <xdr:cNvPr id="36" name="直線コネクタ 35">
            <a:extLst>
              <a:ext uri="{FF2B5EF4-FFF2-40B4-BE49-F238E27FC236}">
                <a16:creationId xmlns:a16="http://schemas.microsoft.com/office/drawing/2014/main" id="{6DDB8B38-D8B4-2742-CC5F-9378DF940DEC}"/>
              </a:ext>
            </a:extLst>
          </xdr:cNvPr>
          <xdr:cNvCxnSpPr/>
        </xdr:nvCxnSpPr>
        <xdr:spPr>
          <a:xfrm flipV="1">
            <a:off x="3038455" y="1285426"/>
            <a:ext cx="3638807" cy="4607"/>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7" name="直線コネクタ 36">
            <a:extLst>
              <a:ext uri="{FF2B5EF4-FFF2-40B4-BE49-F238E27FC236}">
                <a16:creationId xmlns:a16="http://schemas.microsoft.com/office/drawing/2014/main" id="{0FD01F79-C95E-A3F5-8B61-DB0E7D708941}"/>
              </a:ext>
            </a:extLst>
          </xdr:cNvPr>
          <xdr:cNvCxnSpPr/>
        </xdr:nvCxnSpPr>
        <xdr:spPr>
          <a:xfrm>
            <a:off x="6694319" y="1223537"/>
            <a:ext cx="0" cy="62349"/>
          </a:xfrm>
          <a:prstGeom prst="line">
            <a:avLst/>
          </a:prstGeom>
          <a:ln w="57150" cap="rnd">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D542F5DF-90BA-009A-7093-987754084764}"/>
              </a:ext>
            </a:extLst>
          </xdr:cNvPr>
          <xdr:cNvCxnSpPr/>
        </xdr:nvCxnSpPr>
        <xdr:spPr>
          <a:xfrm>
            <a:off x="3038455" y="1285426"/>
            <a:ext cx="0" cy="67123"/>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53</xdr:row>
      <xdr:rowOff>0</xdr:rowOff>
    </xdr:from>
    <xdr:to>
      <xdr:col>4</xdr:col>
      <xdr:colOff>0</xdr:colOff>
      <xdr:row>53</xdr:row>
      <xdr:rowOff>0</xdr:rowOff>
    </xdr:to>
    <xdr:cxnSp macro="">
      <xdr:nvCxnSpPr>
        <xdr:cNvPr id="39" name="直線コネクタ 38">
          <a:extLst>
            <a:ext uri="{FF2B5EF4-FFF2-40B4-BE49-F238E27FC236}">
              <a16:creationId xmlns:a16="http://schemas.microsoft.com/office/drawing/2014/main" id="{0B5F7781-B3D6-4C47-82E0-BA727CC5D2E8}"/>
            </a:ext>
          </a:extLst>
        </xdr:cNvPr>
        <xdr:cNvCxnSpPr/>
      </xdr:nvCxnSpPr>
      <xdr:spPr>
        <a:xfrm>
          <a:off x="1828800" y="898398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0</xdr:colOff>
      <xdr:row>7</xdr:row>
      <xdr:rowOff>0</xdr:rowOff>
    </xdr:from>
    <xdr:to>
      <xdr:col>11</xdr:col>
      <xdr:colOff>17145</xdr:colOff>
      <xdr:row>7</xdr:row>
      <xdr:rowOff>0</xdr:rowOff>
    </xdr:to>
    <xdr:grpSp>
      <xdr:nvGrpSpPr>
        <xdr:cNvPr id="40" name="グループ化 39">
          <a:extLst>
            <a:ext uri="{FF2B5EF4-FFF2-40B4-BE49-F238E27FC236}">
              <a16:creationId xmlns:a16="http://schemas.microsoft.com/office/drawing/2014/main" id="{D0248D4A-5942-40BD-9030-3E491B83A1A3}"/>
            </a:ext>
          </a:extLst>
        </xdr:cNvPr>
        <xdr:cNvGrpSpPr/>
      </xdr:nvGrpSpPr>
      <xdr:grpSpPr>
        <a:xfrm>
          <a:off x="3048000" y="1238250"/>
          <a:ext cx="3678555" cy="0"/>
          <a:chOff x="3038455" y="1258940"/>
          <a:chExt cx="3655864" cy="93609"/>
        </a:xfrm>
      </xdr:grpSpPr>
      <xdr:cxnSp macro="">
        <xdr:nvCxnSpPr>
          <xdr:cNvPr id="41" name="直線コネクタ 40">
            <a:extLst>
              <a:ext uri="{FF2B5EF4-FFF2-40B4-BE49-F238E27FC236}">
                <a16:creationId xmlns:a16="http://schemas.microsoft.com/office/drawing/2014/main" id="{E99A9ED2-752B-CE07-CDB0-0CE6B6A54724}"/>
              </a:ext>
            </a:extLst>
          </xdr:cNvPr>
          <xdr:cNvCxnSpPr/>
        </xdr:nvCxnSpPr>
        <xdr:spPr>
          <a:xfrm>
            <a:off x="3048000" y="1301935"/>
            <a:ext cx="3625494" cy="57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89B87C23-B754-506A-D07C-220266E27229}"/>
              </a:ext>
            </a:extLst>
          </xdr:cNvPr>
          <xdr:cNvCxnSpPr/>
        </xdr:nvCxnSpPr>
        <xdr:spPr>
          <a:xfrm>
            <a:off x="6694319" y="1258940"/>
            <a:ext cx="0" cy="43219"/>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xnSp macro="">
        <xdr:nvCxnSpPr>
          <xdr:cNvPr id="43" name="直線コネクタ 42">
            <a:extLst>
              <a:ext uri="{FF2B5EF4-FFF2-40B4-BE49-F238E27FC236}">
                <a16:creationId xmlns:a16="http://schemas.microsoft.com/office/drawing/2014/main" id="{03403F92-E675-CED0-CA24-B97AE82B5451}"/>
              </a:ext>
            </a:extLst>
          </xdr:cNvPr>
          <xdr:cNvCxnSpPr/>
        </xdr:nvCxnSpPr>
        <xdr:spPr>
          <a:xfrm>
            <a:off x="3038455" y="1305550"/>
            <a:ext cx="0" cy="46999"/>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3</xdr:col>
      <xdr:colOff>0</xdr:colOff>
      <xdr:row>22</xdr:row>
      <xdr:rowOff>0</xdr:rowOff>
    </xdr:from>
    <xdr:to>
      <xdr:col>4</xdr:col>
      <xdr:colOff>2400</xdr:colOff>
      <xdr:row>22</xdr:row>
      <xdr:rowOff>0</xdr:rowOff>
    </xdr:to>
    <xdr:cxnSp macro="">
      <xdr:nvCxnSpPr>
        <xdr:cNvPr id="44" name="直線コネクタ 43">
          <a:extLst>
            <a:ext uri="{FF2B5EF4-FFF2-40B4-BE49-F238E27FC236}">
              <a16:creationId xmlns:a16="http://schemas.microsoft.com/office/drawing/2014/main" id="{488A9575-269D-44CD-B19F-5038B83B45F6}"/>
            </a:ext>
          </a:extLst>
        </xdr:cNvPr>
        <xdr:cNvCxnSpPr/>
      </xdr:nvCxnSpPr>
      <xdr:spPr>
        <a:xfrm>
          <a:off x="1828800" y="243078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26</xdr:row>
      <xdr:rowOff>0</xdr:rowOff>
    </xdr:from>
    <xdr:to>
      <xdr:col>4</xdr:col>
      <xdr:colOff>0</xdr:colOff>
      <xdr:row>26</xdr:row>
      <xdr:rowOff>0</xdr:rowOff>
    </xdr:to>
    <xdr:cxnSp macro="">
      <xdr:nvCxnSpPr>
        <xdr:cNvPr id="45" name="直線コネクタ 44">
          <a:extLst>
            <a:ext uri="{FF2B5EF4-FFF2-40B4-BE49-F238E27FC236}">
              <a16:creationId xmlns:a16="http://schemas.microsoft.com/office/drawing/2014/main" id="{6AC4A11F-CD78-4891-8535-18582C360BF4}"/>
            </a:ext>
          </a:extLst>
        </xdr:cNvPr>
        <xdr:cNvCxnSpPr/>
      </xdr:nvCxnSpPr>
      <xdr:spPr>
        <a:xfrm>
          <a:off x="1828800" y="32537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30</xdr:row>
      <xdr:rowOff>0</xdr:rowOff>
    </xdr:from>
    <xdr:to>
      <xdr:col>4</xdr:col>
      <xdr:colOff>2400</xdr:colOff>
      <xdr:row>30</xdr:row>
      <xdr:rowOff>0</xdr:rowOff>
    </xdr:to>
    <xdr:cxnSp macro="">
      <xdr:nvCxnSpPr>
        <xdr:cNvPr id="46" name="直線コネクタ 45">
          <a:extLst>
            <a:ext uri="{FF2B5EF4-FFF2-40B4-BE49-F238E27FC236}">
              <a16:creationId xmlns:a16="http://schemas.microsoft.com/office/drawing/2014/main" id="{650F5EEB-BD5C-40F0-9093-EC6FD275B89A}"/>
            </a:ext>
          </a:extLst>
        </xdr:cNvPr>
        <xdr:cNvCxnSpPr/>
      </xdr:nvCxnSpPr>
      <xdr:spPr>
        <a:xfrm>
          <a:off x="1828800" y="413766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37</xdr:row>
      <xdr:rowOff>0</xdr:rowOff>
    </xdr:from>
    <xdr:to>
      <xdr:col>4</xdr:col>
      <xdr:colOff>2400</xdr:colOff>
      <xdr:row>37</xdr:row>
      <xdr:rowOff>0</xdr:rowOff>
    </xdr:to>
    <xdr:cxnSp macro="">
      <xdr:nvCxnSpPr>
        <xdr:cNvPr id="47" name="直線コネクタ 46">
          <a:extLst>
            <a:ext uri="{FF2B5EF4-FFF2-40B4-BE49-F238E27FC236}">
              <a16:creationId xmlns:a16="http://schemas.microsoft.com/office/drawing/2014/main" id="{1C7380ED-DEFA-4C14-8209-685F54BFD3DD}"/>
            </a:ext>
          </a:extLst>
        </xdr:cNvPr>
        <xdr:cNvCxnSpPr/>
      </xdr:nvCxnSpPr>
      <xdr:spPr>
        <a:xfrm>
          <a:off x="1828800" y="5570220"/>
          <a:ext cx="6120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38</xdr:row>
      <xdr:rowOff>0</xdr:rowOff>
    </xdr:from>
    <xdr:to>
      <xdr:col>2</xdr:col>
      <xdr:colOff>0</xdr:colOff>
      <xdr:row>39</xdr:row>
      <xdr:rowOff>3505</xdr:rowOff>
    </xdr:to>
    <xdr:cxnSp macro="">
      <xdr:nvCxnSpPr>
        <xdr:cNvPr id="48" name="直線コネクタ 47">
          <a:extLst>
            <a:ext uri="{FF2B5EF4-FFF2-40B4-BE49-F238E27FC236}">
              <a16:creationId xmlns:a16="http://schemas.microsoft.com/office/drawing/2014/main" id="{5BD04F4B-6657-4C33-951A-30EB6A0A2BB5}"/>
            </a:ext>
          </a:extLst>
        </xdr:cNvPr>
        <xdr:cNvCxnSpPr/>
      </xdr:nvCxnSpPr>
      <xdr:spPr>
        <a:xfrm>
          <a:off x="1219200" y="576072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41</xdr:row>
      <xdr:rowOff>0</xdr:rowOff>
    </xdr:from>
    <xdr:to>
      <xdr:col>2</xdr:col>
      <xdr:colOff>0</xdr:colOff>
      <xdr:row>42</xdr:row>
      <xdr:rowOff>3505</xdr:rowOff>
    </xdr:to>
    <xdr:cxnSp macro="">
      <xdr:nvCxnSpPr>
        <xdr:cNvPr id="49" name="直線コネクタ 48">
          <a:extLst>
            <a:ext uri="{FF2B5EF4-FFF2-40B4-BE49-F238E27FC236}">
              <a16:creationId xmlns:a16="http://schemas.microsoft.com/office/drawing/2014/main" id="{6D65BDE0-FA3B-49CC-BF73-AB880E595411}"/>
            </a:ext>
          </a:extLst>
        </xdr:cNvPr>
        <xdr:cNvCxnSpPr/>
      </xdr:nvCxnSpPr>
      <xdr:spPr>
        <a:xfrm>
          <a:off x="1219200" y="639318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44</xdr:row>
      <xdr:rowOff>0</xdr:rowOff>
    </xdr:from>
    <xdr:to>
      <xdr:col>2</xdr:col>
      <xdr:colOff>0</xdr:colOff>
      <xdr:row>45</xdr:row>
      <xdr:rowOff>3505</xdr:rowOff>
    </xdr:to>
    <xdr:cxnSp macro="">
      <xdr:nvCxnSpPr>
        <xdr:cNvPr id="50" name="直線コネクタ 49">
          <a:extLst>
            <a:ext uri="{FF2B5EF4-FFF2-40B4-BE49-F238E27FC236}">
              <a16:creationId xmlns:a16="http://schemas.microsoft.com/office/drawing/2014/main" id="{D91B48EE-3910-4390-86DC-C1970FE913B7}"/>
            </a:ext>
          </a:extLst>
        </xdr:cNvPr>
        <xdr:cNvCxnSpPr/>
      </xdr:nvCxnSpPr>
      <xdr:spPr>
        <a:xfrm>
          <a:off x="1219200" y="7025640"/>
          <a:ext cx="0" cy="25496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46</xdr:row>
      <xdr:rowOff>0</xdr:rowOff>
    </xdr:from>
    <xdr:to>
      <xdr:col>4</xdr:col>
      <xdr:colOff>0</xdr:colOff>
      <xdr:row>46</xdr:row>
      <xdr:rowOff>0</xdr:rowOff>
    </xdr:to>
    <xdr:cxnSp macro="">
      <xdr:nvCxnSpPr>
        <xdr:cNvPr id="51" name="直線コネクタ 50">
          <a:extLst>
            <a:ext uri="{FF2B5EF4-FFF2-40B4-BE49-F238E27FC236}">
              <a16:creationId xmlns:a16="http://schemas.microsoft.com/office/drawing/2014/main" id="{33EAF6C3-22CB-4F8D-98EA-39CEA0D06151}"/>
            </a:ext>
          </a:extLst>
        </xdr:cNvPr>
        <xdr:cNvCxnSpPr/>
      </xdr:nvCxnSpPr>
      <xdr:spPr>
        <a:xfrm>
          <a:off x="1828800" y="7467600"/>
          <a:ext cx="609600" cy="0"/>
        </a:xfrm>
        <a:prstGeom prst="line">
          <a:avLst/>
        </a:prstGeom>
        <a:ln w="57150">
          <a:solidFill>
            <a:srgbClr val="0070C0"/>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47</xdr:row>
      <xdr:rowOff>0</xdr:rowOff>
    </xdr:from>
    <xdr:to>
      <xdr:col>2</xdr:col>
      <xdr:colOff>0</xdr:colOff>
      <xdr:row>48</xdr:row>
      <xdr:rowOff>18745</xdr:rowOff>
    </xdr:to>
    <xdr:cxnSp macro="">
      <xdr:nvCxnSpPr>
        <xdr:cNvPr id="52" name="直線コネクタ 51">
          <a:extLst>
            <a:ext uri="{FF2B5EF4-FFF2-40B4-BE49-F238E27FC236}">
              <a16:creationId xmlns:a16="http://schemas.microsoft.com/office/drawing/2014/main" id="{D2C1FC8B-E0D3-46EC-A59E-7388F7ABA470}"/>
            </a:ext>
          </a:extLst>
        </xdr:cNvPr>
        <xdr:cNvCxnSpPr/>
      </xdr:nvCxnSpPr>
      <xdr:spPr>
        <a:xfrm>
          <a:off x="1219200" y="765810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0</xdr:colOff>
      <xdr:row>54</xdr:row>
      <xdr:rowOff>0</xdr:rowOff>
    </xdr:from>
    <xdr:to>
      <xdr:col>2</xdr:col>
      <xdr:colOff>0</xdr:colOff>
      <xdr:row>55</xdr:row>
      <xdr:rowOff>18745</xdr:rowOff>
    </xdr:to>
    <xdr:cxnSp macro="">
      <xdr:nvCxnSpPr>
        <xdr:cNvPr id="53" name="直線コネクタ 52">
          <a:extLst>
            <a:ext uri="{FF2B5EF4-FFF2-40B4-BE49-F238E27FC236}">
              <a16:creationId xmlns:a16="http://schemas.microsoft.com/office/drawing/2014/main" id="{5A7018E3-9BC4-42C4-B086-A963D801F4EA}"/>
            </a:ext>
          </a:extLst>
        </xdr:cNvPr>
        <xdr:cNvCxnSpPr/>
      </xdr:nvCxnSpPr>
      <xdr:spPr>
        <a:xfrm>
          <a:off x="1219200" y="9174480"/>
          <a:ext cx="0" cy="270205"/>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56</xdr:row>
      <xdr:rowOff>0</xdr:rowOff>
    </xdr:from>
    <xdr:to>
      <xdr:col>4</xdr:col>
      <xdr:colOff>0</xdr:colOff>
      <xdr:row>56</xdr:row>
      <xdr:rowOff>0</xdr:rowOff>
    </xdr:to>
    <xdr:cxnSp macro="">
      <xdr:nvCxnSpPr>
        <xdr:cNvPr id="54" name="直線コネクタ 53">
          <a:extLst>
            <a:ext uri="{FF2B5EF4-FFF2-40B4-BE49-F238E27FC236}">
              <a16:creationId xmlns:a16="http://schemas.microsoft.com/office/drawing/2014/main" id="{E2CDF3DA-358A-405E-A4AE-7CC4554A0F91}"/>
            </a:ext>
          </a:extLst>
        </xdr:cNvPr>
        <xdr:cNvCxnSpPr/>
      </xdr:nvCxnSpPr>
      <xdr:spPr>
        <a:xfrm>
          <a:off x="1828800" y="96164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56</xdr:row>
      <xdr:rowOff>0</xdr:rowOff>
    </xdr:from>
    <xdr:to>
      <xdr:col>7</xdr:col>
      <xdr:colOff>0</xdr:colOff>
      <xdr:row>56</xdr:row>
      <xdr:rowOff>0</xdr:rowOff>
    </xdr:to>
    <xdr:cxnSp macro="">
      <xdr:nvCxnSpPr>
        <xdr:cNvPr id="55" name="直線コネクタ 54">
          <a:extLst>
            <a:ext uri="{FF2B5EF4-FFF2-40B4-BE49-F238E27FC236}">
              <a16:creationId xmlns:a16="http://schemas.microsoft.com/office/drawing/2014/main" id="{FBC473DD-B02A-42BD-947B-76A2739D9300}"/>
            </a:ext>
          </a:extLst>
        </xdr:cNvPr>
        <xdr:cNvCxnSpPr/>
      </xdr:nvCxnSpPr>
      <xdr:spPr>
        <a:xfrm>
          <a:off x="3657600" y="96164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0</xdr:colOff>
      <xdr:row>56</xdr:row>
      <xdr:rowOff>0</xdr:rowOff>
    </xdr:from>
    <xdr:to>
      <xdr:col>10</xdr:col>
      <xdr:colOff>0</xdr:colOff>
      <xdr:row>56</xdr:row>
      <xdr:rowOff>0</xdr:rowOff>
    </xdr:to>
    <xdr:cxnSp macro="">
      <xdr:nvCxnSpPr>
        <xdr:cNvPr id="56" name="直線コネクタ 55">
          <a:extLst>
            <a:ext uri="{FF2B5EF4-FFF2-40B4-BE49-F238E27FC236}">
              <a16:creationId xmlns:a16="http://schemas.microsoft.com/office/drawing/2014/main" id="{F3D4EC7A-2E5F-4249-B273-02938DB81C7E}"/>
            </a:ext>
          </a:extLst>
        </xdr:cNvPr>
        <xdr:cNvCxnSpPr/>
      </xdr:nvCxnSpPr>
      <xdr:spPr>
        <a:xfrm>
          <a:off x="5486400" y="9616440"/>
          <a:ext cx="609600" cy="0"/>
        </a:xfrm>
        <a:prstGeom prst="line">
          <a:avLst/>
        </a:prstGeom>
        <a:ln w="57150">
          <a:solidFill>
            <a:srgbClr val="0070C0"/>
          </a:solidFill>
          <a:headEnd type="none" w="med" len="med"/>
          <a:tailEnd type="triangl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59</xdr:row>
      <xdr:rowOff>0</xdr:rowOff>
    </xdr:from>
    <xdr:to>
      <xdr:col>11</xdr:col>
      <xdr:colOff>0</xdr:colOff>
      <xdr:row>59</xdr:row>
      <xdr:rowOff>0</xdr:rowOff>
    </xdr:to>
    <xdr:cxnSp macro="">
      <xdr:nvCxnSpPr>
        <xdr:cNvPr id="57" name="直線コネクタ 56">
          <a:extLst>
            <a:ext uri="{FF2B5EF4-FFF2-40B4-BE49-F238E27FC236}">
              <a16:creationId xmlns:a16="http://schemas.microsoft.com/office/drawing/2014/main" id="{8156D227-6AEF-4043-A9E4-4D542C26A340}"/>
            </a:ext>
          </a:extLst>
        </xdr:cNvPr>
        <xdr:cNvCxnSpPr/>
      </xdr:nvCxnSpPr>
      <xdr:spPr>
        <a:xfrm>
          <a:off x="3657600" y="10187940"/>
          <a:ext cx="3048000" cy="0"/>
        </a:xfrm>
        <a:prstGeom prst="line">
          <a:avLst/>
        </a:prstGeom>
        <a:ln w="57150" cap="rnd">
          <a:solidFill>
            <a:srgbClr val="0070C0"/>
          </a:solidFill>
          <a:round/>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0</xdr:colOff>
      <xdr:row>57</xdr:row>
      <xdr:rowOff>0</xdr:rowOff>
    </xdr:from>
    <xdr:to>
      <xdr:col>11</xdr:col>
      <xdr:colOff>0</xdr:colOff>
      <xdr:row>59</xdr:row>
      <xdr:rowOff>0</xdr:rowOff>
    </xdr:to>
    <xdr:cxnSp macro="">
      <xdr:nvCxnSpPr>
        <xdr:cNvPr id="58" name="直線コネクタ 57">
          <a:extLst>
            <a:ext uri="{FF2B5EF4-FFF2-40B4-BE49-F238E27FC236}">
              <a16:creationId xmlns:a16="http://schemas.microsoft.com/office/drawing/2014/main" id="{28B36679-2115-4847-BB90-25D7A7D3B87A}"/>
            </a:ext>
          </a:extLst>
        </xdr:cNvPr>
        <xdr:cNvCxnSpPr/>
      </xdr:nvCxnSpPr>
      <xdr:spPr>
        <a:xfrm>
          <a:off x="6705600" y="9806940"/>
          <a:ext cx="0" cy="381000"/>
        </a:xfrm>
        <a:prstGeom prst="line">
          <a:avLst/>
        </a:prstGeom>
        <a:ln w="57150" cap="rnd">
          <a:solidFill>
            <a:srgbClr val="0070C0"/>
          </a:solidFill>
          <a:round/>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59</xdr:row>
      <xdr:rowOff>0</xdr:rowOff>
    </xdr:from>
    <xdr:to>
      <xdr:col>4</xdr:col>
      <xdr:colOff>0</xdr:colOff>
      <xdr:row>59</xdr:row>
      <xdr:rowOff>0</xdr:rowOff>
    </xdr:to>
    <xdr:cxnSp macro="">
      <xdr:nvCxnSpPr>
        <xdr:cNvPr id="59" name="直線コネクタ 58">
          <a:extLst>
            <a:ext uri="{FF2B5EF4-FFF2-40B4-BE49-F238E27FC236}">
              <a16:creationId xmlns:a16="http://schemas.microsoft.com/office/drawing/2014/main" id="{C59771B7-A024-4F93-9DE2-E8FB3CBA34AF}"/>
            </a:ext>
          </a:extLst>
        </xdr:cNvPr>
        <xdr:cNvCxnSpPr/>
      </xdr:nvCxnSpPr>
      <xdr:spPr>
        <a:xfrm>
          <a:off x="1828800" y="10187940"/>
          <a:ext cx="609600" cy="0"/>
        </a:xfrm>
        <a:prstGeom prst="line">
          <a:avLst/>
        </a:prstGeom>
        <a:ln w="57150">
          <a:solidFill>
            <a:srgbClr val="0070C0"/>
          </a:solidFill>
          <a:headEnd type="triangl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0</xdr:col>
      <xdr:colOff>251460</xdr:colOff>
      <xdr:row>16</xdr:row>
      <xdr:rowOff>160020</xdr:rowOff>
    </xdr:from>
    <xdr:ext cx="335280" cy="478593"/>
    <xdr:sp macro="" textlink="">
      <xdr:nvSpPr>
        <xdr:cNvPr id="60" name="テキスト ボックス 59">
          <a:extLst>
            <a:ext uri="{FF2B5EF4-FFF2-40B4-BE49-F238E27FC236}">
              <a16:creationId xmlns:a16="http://schemas.microsoft.com/office/drawing/2014/main" id="{B504422F-3F08-4C70-9B1E-3F72A291409E}"/>
            </a:ext>
          </a:extLst>
        </xdr:cNvPr>
        <xdr:cNvSpPr txBox="1"/>
      </xdr:nvSpPr>
      <xdr:spPr>
        <a:xfrm>
          <a:off x="251460" y="138684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①</a:t>
          </a:r>
        </a:p>
      </xdr:txBody>
    </xdr:sp>
    <xdr:clientData/>
  </xdr:oneCellAnchor>
  <xdr:oneCellAnchor>
    <xdr:from>
      <xdr:col>0</xdr:col>
      <xdr:colOff>213360</xdr:colOff>
      <xdr:row>24</xdr:row>
      <xdr:rowOff>228600</xdr:rowOff>
    </xdr:from>
    <xdr:ext cx="335280" cy="478593"/>
    <xdr:sp macro="" textlink="">
      <xdr:nvSpPr>
        <xdr:cNvPr id="61" name="テキスト ボックス 60">
          <a:extLst>
            <a:ext uri="{FF2B5EF4-FFF2-40B4-BE49-F238E27FC236}">
              <a16:creationId xmlns:a16="http://schemas.microsoft.com/office/drawing/2014/main" id="{177E651B-4F8F-4F27-92A5-3532DBCF7087}"/>
            </a:ext>
          </a:extLst>
        </xdr:cNvPr>
        <xdr:cNvSpPr txBox="1"/>
      </xdr:nvSpPr>
      <xdr:spPr>
        <a:xfrm>
          <a:off x="213360" y="30403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②</a:t>
          </a:r>
        </a:p>
      </xdr:txBody>
    </xdr:sp>
    <xdr:clientData/>
  </xdr:oneCellAnchor>
  <xdr:oneCellAnchor>
    <xdr:from>
      <xdr:col>0</xdr:col>
      <xdr:colOff>251460</xdr:colOff>
      <xdr:row>28</xdr:row>
      <xdr:rowOff>220980</xdr:rowOff>
    </xdr:from>
    <xdr:ext cx="335280" cy="478593"/>
    <xdr:sp macro="" textlink="">
      <xdr:nvSpPr>
        <xdr:cNvPr id="62" name="テキスト ボックス 61">
          <a:extLst>
            <a:ext uri="{FF2B5EF4-FFF2-40B4-BE49-F238E27FC236}">
              <a16:creationId xmlns:a16="http://schemas.microsoft.com/office/drawing/2014/main" id="{32365B86-57CA-4FBC-AE62-FC3184CA2F9E}"/>
            </a:ext>
          </a:extLst>
        </xdr:cNvPr>
        <xdr:cNvSpPr txBox="1"/>
      </xdr:nvSpPr>
      <xdr:spPr>
        <a:xfrm>
          <a:off x="251460" y="39166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③</a:t>
          </a:r>
        </a:p>
      </xdr:txBody>
    </xdr:sp>
    <xdr:clientData/>
  </xdr:oneCellAnchor>
  <xdr:oneCellAnchor>
    <xdr:from>
      <xdr:col>0</xdr:col>
      <xdr:colOff>228600</xdr:colOff>
      <xdr:row>35</xdr:row>
      <xdr:rowOff>220980</xdr:rowOff>
    </xdr:from>
    <xdr:ext cx="335280" cy="478593"/>
    <xdr:sp macro="" textlink="">
      <xdr:nvSpPr>
        <xdr:cNvPr id="63" name="テキスト ボックス 62">
          <a:extLst>
            <a:ext uri="{FF2B5EF4-FFF2-40B4-BE49-F238E27FC236}">
              <a16:creationId xmlns:a16="http://schemas.microsoft.com/office/drawing/2014/main" id="{CDD8694A-06EA-4DB7-8097-42F7E1BE9433}"/>
            </a:ext>
          </a:extLst>
        </xdr:cNvPr>
        <xdr:cNvSpPr txBox="1"/>
      </xdr:nvSpPr>
      <xdr:spPr>
        <a:xfrm>
          <a:off x="228600" y="534924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④</a:t>
          </a:r>
        </a:p>
      </xdr:txBody>
    </xdr:sp>
    <xdr:clientData/>
  </xdr:oneCellAnchor>
  <xdr:oneCellAnchor>
    <xdr:from>
      <xdr:col>0</xdr:col>
      <xdr:colOff>228600</xdr:colOff>
      <xdr:row>38</xdr:row>
      <xdr:rowOff>213360</xdr:rowOff>
    </xdr:from>
    <xdr:ext cx="335280" cy="478593"/>
    <xdr:sp macro="" textlink="">
      <xdr:nvSpPr>
        <xdr:cNvPr id="64" name="テキスト ボックス 63">
          <a:extLst>
            <a:ext uri="{FF2B5EF4-FFF2-40B4-BE49-F238E27FC236}">
              <a16:creationId xmlns:a16="http://schemas.microsoft.com/office/drawing/2014/main" id="{AF3304ED-9152-4481-9BD8-896FB8BB73AA}"/>
            </a:ext>
          </a:extLst>
        </xdr:cNvPr>
        <xdr:cNvSpPr txBox="1"/>
      </xdr:nvSpPr>
      <xdr:spPr>
        <a:xfrm>
          <a:off x="228600" y="59740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⑤</a:t>
          </a:r>
        </a:p>
      </xdr:txBody>
    </xdr:sp>
    <xdr:clientData/>
  </xdr:oneCellAnchor>
  <xdr:oneCellAnchor>
    <xdr:from>
      <xdr:col>0</xdr:col>
      <xdr:colOff>251460</xdr:colOff>
      <xdr:row>47</xdr:row>
      <xdr:rowOff>220980</xdr:rowOff>
    </xdr:from>
    <xdr:ext cx="335280" cy="478593"/>
    <xdr:sp macro="" textlink="">
      <xdr:nvSpPr>
        <xdr:cNvPr id="65" name="テキスト ボックス 64">
          <a:extLst>
            <a:ext uri="{FF2B5EF4-FFF2-40B4-BE49-F238E27FC236}">
              <a16:creationId xmlns:a16="http://schemas.microsoft.com/office/drawing/2014/main" id="{AC472FBC-A188-49ED-A726-21A2168E801C}"/>
            </a:ext>
          </a:extLst>
        </xdr:cNvPr>
        <xdr:cNvSpPr txBox="1"/>
      </xdr:nvSpPr>
      <xdr:spPr>
        <a:xfrm>
          <a:off x="251460" y="7879080"/>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⑥</a:t>
          </a:r>
        </a:p>
      </xdr:txBody>
    </xdr:sp>
    <xdr:clientData/>
  </xdr:oneCellAnchor>
  <xdr:oneCellAnchor>
    <xdr:from>
      <xdr:col>0</xdr:col>
      <xdr:colOff>276225</xdr:colOff>
      <xdr:row>54</xdr:row>
      <xdr:rowOff>219075</xdr:rowOff>
    </xdr:from>
    <xdr:ext cx="335280" cy="478593"/>
    <xdr:sp macro="" textlink="">
      <xdr:nvSpPr>
        <xdr:cNvPr id="66" name="テキスト ボックス 65">
          <a:extLst>
            <a:ext uri="{FF2B5EF4-FFF2-40B4-BE49-F238E27FC236}">
              <a16:creationId xmlns:a16="http://schemas.microsoft.com/office/drawing/2014/main" id="{C5136B16-FE5F-4478-98B0-57CE507BDA6D}"/>
            </a:ext>
          </a:extLst>
        </xdr:cNvPr>
        <xdr:cNvSpPr txBox="1"/>
      </xdr:nvSpPr>
      <xdr:spPr>
        <a:xfrm>
          <a:off x="276225" y="9393555"/>
          <a:ext cx="335280"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kumimoji="1" lang="ja-JP" altLang="en-US" sz="1800" b="1"/>
            <a:t>⑦</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114300</xdr:colOff>
      <xdr:row>73</xdr:row>
      <xdr:rowOff>0</xdr:rowOff>
    </xdr:from>
    <xdr:to>
      <xdr:col>6</xdr:col>
      <xdr:colOff>198120</xdr:colOff>
      <xdr:row>76</xdr:row>
      <xdr:rowOff>381000</xdr:rowOff>
    </xdr:to>
    <xdr:sp macro="" textlink="">
      <xdr:nvSpPr>
        <xdr:cNvPr id="44648" name="AutoShape 33">
          <a:extLst>
            <a:ext uri="{FF2B5EF4-FFF2-40B4-BE49-F238E27FC236}">
              <a16:creationId xmlns:a16="http://schemas.microsoft.com/office/drawing/2014/main" id="{601BAD3A-EB69-583C-CCD7-FBD1F7F3738D}"/>
            </a:ext>
          </a:extLst>
        </xdr:cNvPr>
        <xdr:cNvSpPr>
          <a:spLocks/>
        </xdr:cNvSpPr>
      </xdr:nvSpPr>
      <xdr:spPr bwMode="auto">
        <a:xfrm>
          <a:off x="7947660" y="17411700"/>
          <a:ext cx="83820" cy="1226820"/>
        </a:xfrm>
        <a:prstGeom prst="rightBrace">
          <a:avLst>
            <a:gd name="adj1" fmla="val 121970"/>
            <a:gd name="adj2" fmla="val 50000"/>
          </a:avLst>
        </a:prstGeom>
        <a:noFill/>
        <a:ln w="9525">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1278255</xdr:colOff>
      <xdr:row>77</xdr:row>
      <xdr:rowOff>47625</xdr:rowOff>
    </xdr:from>
    <xdr:to>
      <xdr:col>6</xdr:col>
      <xdr:colOff>262389</xdr:colOff>
      <xdr:row>85</xdr:row>
      <xdr:rowOff>3401</xdr:rowOff>
    </xdr:to>
    <xdr:sp macro="" textlink="">
      <xdr:nvSpPr>
        <xdr:cNvPr id="2161" name="Text Box 34">
          <a:extLst>
            <a:ext uri="{FF2B5EF4-FFF2-40B4-BE49-F238E27FC236}">
              <a16:creationId xmlns:a16="http://schemas.microsoft.com/office/drawing/2014/main" id="{2BDA62CB-4FBE-AC25-B628-D61A03EFFA7C}"/>
            </a:ext>
          </a:extLst>
        </xdr:cNvPr>
        <xdr:cNvSpPr txBox="1">
          <a:spLocks noChangeArrowheads="1"/>
        </xdr:cNvSpPr>
      </xdr:nvSpPr>
      <xdr:spPr bwMode="auto">
        <a:xfrm>
          <a:off x="5715000" y="18594705"/>
          <a:ext cx="2350534" cy="1874367"/>
        </a:xfrm>
        <a:prstGeom prst="rect">
          <a:avLst/>
        </a:prstGeom>
        <a:solidFill>
          <a:srgbClr xmlns:mc="http://schemas.openxmlformats.org/markup-compatibility/2006" xmlns:a14="http://schemas.microsoft.com/office/drawing/2010/main" val="CCFFFF" mc:Ignorable="a14" a14:legacySpreadsheetColorIndex="41"/>
        </a:solidFill>
        <a:ln w="9525" cmpd="sng">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2900"/>
            </a:lnSpc>
            <a:defRPr sz="1000"/>
          </a:pPr>
          <a:r>
            <a:rPr lang="ja-JP" altLang="en-US" sz="2400" b="1" i="0" u="none" strike="noStrike" baseline="0">
              <a:solidFill>
                <a:srgbClr val="FF0000"/>
              </a:solidFill>
              <a:latin typeface="ＭＳ Ｐゴシック"/>
              <a:ea typeface="ＭＳ Ｐゴシック"/>
            </a:rPr>
            <a:t>↑</a:t>
          </a:r>
          <a:endParaRPr lang="en-US" altLang="ja-JP" sz="2400" b="1" i="0" u="none" strike="noStrike" baseline="0">
            <a:solidFill>
              <a:srgbClr val="FF0000"/>
            </a:solidFill>
            <a:latin typeface="ＭＳ Ｐゴシック"/>
            <a:ea typeface="ＭＳ Ｐゴシック"/>
          </a:endParaRPr>
        </a:p>
        <a:p>
          <a:pPr algn="l" rtl="0">
            <a:defRPr sz="1000"/>
          </a:pPr>
          <a:r>
            <a:rPr lang="ja-JP" altLang="en-US" sz="2000" b="1" i="0" u="none" strike="noStrike" baseline="0">
              <a:solidFill>
                <a:srgbClr val="FF0000"/>
              </a:solidFill>
              <a:latin typeface="ＭＳ Ｐゴシック"/>
              <a:ea typeface="ＭＳ Ｐゴシック"/>
            </a:rPr>
            <a:t>　</a:t>
          </a:r>
          <a:r>
            <a:rPr lang="ja-JP" altLang="en-US" sz="1400" b="1" i="0" u="none" strike="noStrike" baseline="0">
              <a:solidFill>
                <a:srgbClr val="FF0000"/>
              </a:solidFill>
              <a:latin typeface="ＭＳ Ｐゴシック"/>
              <a:ea typeface="ＭＳ Ｐゴシック"/>
            </a:rPr>
            <a:t>自動計算になっていますが、必ず内容を確認してください。　　　　　　　</a:t>
          </a:r>
          <a:endParaRPr lang="en-US" altLang="ja-JP" sz="1400" b="1" i="0" u="none" strike="noStrike" baseline="0">
            <a:solidFill>
              <a:srgbClr val="FF0000"/>
            </a:solidFill>
            <a:latin typeface="ＭＳ Ｐゴシック"/>
            <a:ea typeface="ＭＳ Ｐゴシック"/>
          </a:endParaRPr>
        </a:p>
        <a:p>
          <a:pPr algn="l" rtl="0">
            <a:lnSpc>
              <a:spcPts val="1300"/>
            </a:lnSpc>
            <a:defRPr sz="1000"/>
          </a:pPr>
          <a:r>
            <a:rPr lang="ja-JP" altLang="en-US" sz="1400" b="1" i="0" u="none" strike="noStrike" baseline="0">
              <a:solidFill>
                <a:srgbClr val="FF0000"/>
              </a:solidFill>
              <a:latin typeface="ＭＳ Ｐゴシック"/>
              <a:ea typeface="ＭＳ Ｐゴシック"/>
            </a:rPr>
            <a:t>　　消費税額などの計算が合わない場合は手入力してください。</a:t>
          </a:r>
        </a:p>
      </xdr:txBody>
    </xdr:sp>
    <xdr:clientData/>
  </xdr:twoCellAnchor>
  <xdr:twoCellAnchor>
    <xdr:from>
      <xdr:col>3</xdr:col>
      <xdr:colOff>381000</xdr:colOff>
      <xdr:row>41</xdr:row>
      <xdr:rowOff>297180</xdr:rowOff>
    </xdr:from>
    <xdr:to>
      <xdr:col>3</xdr:col>
      <xdr:colOff>533400</xdr:colOff>
      <xdr:row>47</xdr:row>
      <xdr:rowOff>190500</xdr:rowOff>
    </xdr:to>
    <xdr:sp macro="" textlink="">
      <xdr:nvSpPr>
        <xdr:cNvPr id="44650" name="AutoShape 46">
          <a:extLst>
            <a:ext uri="{FF2B5EF4-FFF2-40B4-BE49-F238E27FC236}">
              <a16:creationId xmlns:a16="http://schemas.microsoft.com/office/drawing/2014/main" id="{E2C5F0D3-AB4D-4AD6-5BCB-5A958580C42C}"/>
            </a:ext>
          </a:extLst>
        </xdr:cNvPr>
        <xdr:cNvSpPr>
          <a:spLocks noChangeArrowheads="1"/>
        </xdr:cNvSpPr>
      </xdr:nvSpPr>
      <xdr:spPr bwMode="auto">
        <a:xfrm>
          <a:off x="3215640" y="9204960"/>
          <a:ext cx="152400" cy="1524000"/>
        </a:xfrm>
        <a:prstGeom prst="upDownArrow">
          <a:avLst>
            <a:gd name="adj1" fmla="val 40000"/>
            <a:gd name="adj2" fmla="val 11949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462914</xdr:colOff>
      <xdr:row>11</xdr:row>
      <xdr:rowOff>0</xdr:rowOff>
    </xdr:from>
    <xdr:to>
      <xdr:col>16</xdr:col>
      <xdr:colOff>256995</xdr:colOff>
      <xdr:row>12</xdr:row>
      <xdr:rowOff>91909</xdr:rowOff>
    </xdr:to>
    <xdr:sp macro="" textlink="">
      <xdr:nvSpPr>
        <xdr:cNvPr id="2202" name="Text Box 34" hidden="1">
          <a:extLst>
            <a:ext uri="{FF2B5EF4-FFF2-40B4-BE49-F238E27FC236}">
              <a16:creationId xmlns:a16="http://schemas.microsoft.com/office/drawing/2014/main" id="{9946355E-0713-D93C-2C23-0987DE310C35}"/>
            </a:ext>
          </a:extLst>
        </xdr:cNvPr>
        <xdr:cNvSpPr txBox="1">
          <a:spLocks noChangeArrowheads="1"/>
        </xdr:cNvSpPr>
      </xdr:nvSpPr>
      <xdr:spPr bwMode="auto">
        <a:xfrm>
          <a:off x="14420849" y="2543175"/>
          <a:ext cx="2842079" cy="51423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←平成○○年度と入力してください</a:t>
          </a:r>
          <a:endParaRPr lang="en-US" altLang="ja-JP" sz="1100" b="1" i="0" u="none" strike="noStrike" baseline="0">
            <a:solidFill>
              <a:srgbClr val="FF0000"/>
            </a:solidFill>
            <a:latin typeface="ＭＳ Ｐゴシック"/>
            <a:ea typeface="ＭＳ Ｐゴシック"/>
          </a:endParaRPr>
        </a:p>
        <a:p>
          <a:pPr algn="l" rtl="0">
            <a:lnSpc>
              <a:spcPts val="1200"/>
            </a:lnSpc>
            <a:defRPr sz="1000"/>
          </a:pPr>
          <a:r>
            <a:rPr lang="ja-JP" altLang="en-US" sz="1100" b="1" i="0" u="none" strike="noStrike" baseline="0">
              <a:solidFill>
                <a:srgbClr val="FF0000"/>
              </a:solidFill>
              <a:latin typeface="ＭＳ Ｐゴシック"/>
              <a:ea typeface="ＭＳ Ｐゴシック"/>
            </a:rPr>
            <a:t>　</a:t>
          </a:r>
          <a:r>
            <a:rPr lang="en-US" altLang="ja-JP" sz="1100" b="1" i="0" u="none" strike="noStrike" baseline="0">
              <a:solidFill>
                <a:srgbClr val="FF0000"/>
              </a:solidFill>
              <a:latin typeface="ＭＳ Ｐゴシック"/>
              <a:ea typeface="ＭＳ Ｐゴシック"/>
            </a:rPr>
            <a:t>5</a:t>
          </a:r>
          <a:r>
            <a:rPr lang="ja-JP" altLang="en-US" sz="1100" b="1" i="0" u="none" strike="noStrike" baseline="0">
              <a:solidFill>
                <a:srgbClr val="FF0000"/>
              </a:solidFill>
              <a:latin typeface="ＭＳ Ｐゴシック"/>
              <a:ea typeface="ＭＳ Ｐゴシック"/>
            </a:rPr>
            <a:t>月以降は全書類、令和に置換してください。</a:t>
          </a:r>
        </a:p>
      </xdr:txBody>
    </xdr:sp>
    <xdr:clientData/>
  </xdr:twoCellAnchor>
  <xdr:twoCellAnchor editAs="oneCell">
    <xdr:from>
      <xdr:col>8</xdr:col>
      <xdr:colOff>2308860</xdr:colOff>
      <xdr:row>12</xdr:row>
      <xdr:rowOff>220980</xdr:rowOff>
    </xdr:from>
    <xdr:to>
      <xdr:col>16</xdr:col>
      <xdr:colOff>510540</xdr:colOff>
      <xdr:row>38</xdr:row>
      <xdr:rowOff>0</xdr:rowOff>
    </xdr:to>
    <xdr:pic>
      <xdr:nvPicPr>
        <xdr:cNvPr id="44652" name="図 2" hidden="1">
          <a:extLst>
            <a:ext uri="{FF2B5EF4-FFF2-40B4-BE49-F238E27FC236}">
              <a16:creationId xmlns:a16="http://schemas.microsoft.com/office/drawing/2014/main" id="{F75F632B-1DDC-3DF8-F3F8-489427E4D3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0480" y="1379220"/>
          <a:ext cx="6217920" cy="6758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146685</xdr:colOff>
      <xdr:row>42</xdr:row>
      <xdr:rowOff>428</xdr:rowOff>
    </xdr:from>
    <xdr:to>
      <xdr:col>6</xdr:col>
      <xdr:colOff>382896</xdr:colOff>
      <xdr:row>45</xdr:row>
      <xdr:rowOff>82801</xdr:rowOff>
    </xdr:to>
    <xdr:sp macro="" textlink="">
      <xdr:nvSpPr>
        <xdr:cNvPr id="7" name="Text Box 34">
          <a:extLst>
            <a:ext uri="{FF2B5EF4-FFF2-40B4-BE49-F238E27FC236}">
              <a16:creationId xmlns:a16="http://schemas.microsoft.com/office/drawing/2014/main" id="{8F5E1D96-85BB-3091-C95D-77BEA349D51B}"/>
            </a:ext>
          </a:extLst>
        </xdr:cNvPr>
        <xdr:cNvSpPr txBox="1">
          <a:spLocks noChangeArrowheads="1"/>
        </xdr:cNvSpPr>
      </xdr:nvSpPr>
      <xdr:spPr bwMode="auto">
        <a:xfrm>
          <a:off x="4792980" y="9126855"/>
          <a:ext cx="3362415" cy="883125"/>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3300"/>
            </a:lnSpc>
            <a:defRPr sz="1000"/>
          </a:pPr>
          <a:r>
            <a:rPr lang="ja-JP" altLang="en-US" sz="2800" b="1" i="0" u="none" strike="noStrike" baseline="0">
              <a:solidFill>
                <a:srgbClr val="FF0000"/>
              </a:solidFill>
              <a:latin typeface="ＭＳ Ｐゴシック"/>
              <a:ea typeface="ＭＳ Ｐゴシック"/>
            </a:rPr>
            <a:t>←　</a:t>
          </a:r>
          <a:endParaRPr lang="en-US" altLang="ja-JP" sz="2800" b="1" i="0" u="none" strike="noStrike" baseline="0">
            <a:solidFill>
              <a:srgbClr val="FF0000"/>
            </a:solidFill>
            <a:latin typeface="ＭＳ Ｐゴシック"/>
            <a:ea typeface="ＭＳ Ｐゴシック"/>
          </a:endParaRPr>
        </a:p>
        <a:p>
          <a:pPr algn="l" rtl="0">
            <a:lnSpc>
              <a:spcPts val="1300"/>
            </a:lnSpc>
            <a:defRPr sz="1000"/>
          </a:pPr>
          <a:r>
            <a:rPr lang="ja-JP" altLang="en-US" sz="1200" b="1" i="0" u="none" strike="noStrike" baseline="0">
              <a:solidFill>
                <a:srgbClr val="FF0000"/>
              </a:solidFill>
              <a:latin typeface="ＭＳ Ｐゴシック"/>
              <a:ea typeface="ＭＳ Ｐゴシック"/>
            </a:rPr>
            <a:t>　最低限、代表・会計・事務局は記載してください。</a:t>
          </a:r>
        </a:p>
      </xdr:txBody>
    </xdr:sp>
    <xdr:clientData/>
  </xdr:twoCellAnchor>
  <xdr:twoCellAnchor>
    <xdr:from>
      <xdr:col>4</xdr:col>
      <xdr:colOff>262887</xdr:colOff>
      <xdr:row>49</xdr:row>
      <xdr:rowOff>34290</xdr:rowOff>
    </xdr:from>
    <xdr:to>
      <xdr:col>6</xdr:col>
      <xdr:colOff>622040</xdr:colOff>
      <xdr:row>51</xdr:row>
      <xdr:rowOff>190900</xdr:rowOff>
    </xdr:to>
    <xdr:sp macro="" textlink="">
      <xdr:nvSpPr>
        <xdr:cNvPr id="10" name="Text Box 34">
          <a:extLst>
            <a:ext uri="{FF2B5EF4-FFF2-40B4-BE49-F238E27FC236}">
              <a16:creationId xmlns:a16="http://schemas.microsoft.com/office/drawing/2014/main" id="{E253EDC6-A3C3-D783-8E44-BB90E60802C0}"/>
            </a:ext>
          </a:extLst>
        </xdr:cNvPr>
        <xdr:cNvSpPr txBox="1">
          <a:spLocks noChangeArrowheads="1"/>
        </xdr:cNvSpPr>
      </xdr:nvSpPr>
      <xdr:spPr bwMode="auto">
        <a:xfrm>
          <a:off x="4935969" y="11028861"/>
          <a:ext cx="3523785" cy="693121"/>
        </a:xfrm>
        <a:prstGeom prst="rect">
          <a:avLst/>
        </a:prstGeom>
        <a:solidFill>
          <a:srgbClr val="00FF00"/>
        </a:solidFill>
        <a:ln w="9525">
          <a:solidFill>
            <a:srgbClr xmlns:mc="http://schemas.openxmlformats.org/markup-compatibility/2006" xmlns:a14="http://schemas.microsoft.com/office/drawing/2010/main" val="CCFFFF" mc:Ignorable="a14" a14:legacySpreadsheetColorIndex="41"/>
          </a:solidFill>
          <a:miter lim="800000"/>
          <a:headEnd/>
          <a:tailEnd/>
        </a:ln>
        <a:effectLst/>
      </xdr:spPr>
      <xdr:txBody>
        <a:bodyPr vertOverflow="clip" wrap="square" lIns="36576" tIns="18288" rIns="0" bIns="0" anchor="t" upright="1"/>
        <a:lstStyle/>
        <a:p>
          <a:pPr algn="l" rtl="0">
            <a:lnSpc>
              <a:spcPts val="1400"/>
            </a:lnSpc>
            <a:defRPr sz="1000"/>
          </a:pPr>
          <a:r>
            <a:rPr lang="ja-JP" altLang="en-US" sz="1200" b="1" i="0" baseline="0">
              <a:solidFill>
                <a:srgbClr val="FF0000"/>
              </a:solidFill>
              <a:effectLst/>
              <a:latin typeface="+mn-lt"/>
              <a:ea typeface="+mn-ea"/>
              <a:cs typeface="+mn-cs"/>
            </a:rPr>
            <a:t>　　　　</a:t>
          </a:r>
          <a:endParaRPr lang="en-US" altLang="ja-JP" sz="1200" b="1" i="0" baseline="0">
            <a:solidFill>
              <a:srgbClr val="FF0000"/>
            </a:solidFill>
            <a:effectLst/>
            <a:latin typeface="+mn-lt"/>
            <a:ea typeface="+mn-ea"/>
            <a:cs typeface="+mn-cs"/>
          </a:endParaRPr>
        </a:p>
        <a:p>
          <a:pPr algn="l" rtl="0">
            <a:lnSpc>
              <a:spcPts val="1400"/>
            </a:lnSpc>
            <a:defRPr sz="1000"/>
          </a:pPr>
          <a:r>
            <a:rPr lang="ja-JP" altLang="en-US" sz="2800" b="1" i="0" u="none" strike="noStrike" baseline="0">
              <a:solidFill>
                <a:srgbClr val="FF0000"/>
              </a:solidFill>
              <a:latin typeface="ＭＳ Ｐゴシック"/>
              <a:ea typeface="ＭＳ Ｐゴシック"/>
            </a:rPr>
            <a:t>←</a:t>
          </a:r>
          <a:r>
            <a:rPr lang="ja-JP" altLang="en-US" sz="1400" b="1" i="0" u="none" strike="noStrike" baseline="0">
              <a:solidFill>
                <a:srgbClr val="FF0000"/>
              </a:solidFill>
              <a:latin typeface="ＭＳ Ｐゴシック"/>
              <a:ea typeface="ＭＳ Ｐゴシック"/>
            </a:rPr>
            <a:t>金額は入力しないで下さい（自動入力）</a:t>
          </a:r>
          <a:endParaRPr lang="ja-JP" altLang="en-US" sz="1200" b="1"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3810</xdr:colOff>
      <xdr:row>0</xdr:row>
      <xdr:rowOff>53340</xdr:rowOff>
    </xdr:from>
    <xdr:to>
      <xdr:col>22</xdr:col>
      <xdr:colOff>104879</xdr:colOff>
      <xdr:row>1</xdr:row>
      <xdr:rowOff>78350</xdr:rowOff>
    </xdr:to>
    <xdr:sp macro="" textlink="">
      <xdr:nvSpPr>
        <xdr:cNvPr id="2" name="楕円 1">
          <a:extLst>
            <a:ext uri="{FF2B5EF4-FFF2-40B4-BE49-F238E27FC236}">
              <a16:creationId xmlns:a16="http://schemas.microsoft.com/office/drawing/2014/main" id="{7CF6AD85-F3F1-7034-FCE4-B64DF7F892C5}"/>
            </a:ext>
          </a:extLst>
        </xdr:cNvPr>
        <xdr:cNvSpPr/>
      </xdr:nvSpPr>
      <xdr:spPr>
        <a:xfrm>
          <a:off x="3341370" y="53340"/>
          <a:ext cx="1106909" cy="3831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1011555</xdr:colOff>
      <xdr:row>22</xdr:row>
      <xdr:rowOff>167639</xdr:rowOff>
    </xdr:from>
    <xdr:to>
      <xdr:col>3</xdr:col>
      <xdr:colOff>318127</xdr:colOff>
      <xdr:row>25</xdr:row>
      <xdr:rowOff>45603</xdr:rowOff>
    </xdr:to>
    <xdr:sp macro="" textlink="">
      <xdr:nvSpPr>
        <xdr:cNvPr id="6" name="Text Box 52">
          <a:extLst>
            <a:ext uri="{FF2B5EF4-FFF2-40B4-BE49-F238E27FC236}">
              <a16:creationId xmlns:a16="http://schemas.microsoft.com/office/drawing/2014/main" id="{DA59C6C7-6EC4-D416-A80F-9211F39CAB89}"/>
            </a:ext>
          </a:extLst>
        </xdr:cNvPr>
        <xdr:cNvSpPr txBox="1">
          <a:spLocks noChangeArrowheads="1"/>
        </xdr:cNvSpPr>
      </xdr:nvSpPr>
      <xdr:spPr bwMode="auto">
        <a:xfrm>
          <a:off x="2644140" y="9471659"/>
          <a:ext cx="1006179" cy="394138"/>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1</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571500</xdr:colOff>
      <xdr:row>42</xdr:row>
      <xdr:rowOff>34290</xdr:rowOff>
    </xdr:from>
    <xdr:to>
      <xdr:col>5</xdr:col>
      <xdr:colOff>272271</xdr:colOff>
      <xdr:row>43</xdr:row>
      <xdr:rowOff>156481</xdr:rowOff>
    </xdr:to>
    <xdr:sp macro="" textlink="">
      <xdr:nvSpPr>
        <xdr:cNvPr id="2" name="Text Box 52">
          <a:extLst>
            <a:ext uri="{FF2B5EF4-FFF2-40B4-BE49-F238E27FC236}">
              <a16:creationId xmlns:a16="http://schemas.microsoft.com/office/drawing/2014/main" id="{94C612AC-5200-BB53-7936-046A95D63F97}"/>
            </a:ext>
          </a:extLst>
        </xdr:cNvPr>
        <xdr:cNvSpPr txBox="1">
          <a:spLocks noChangeArrowheads="1"/>
        </xdr:cNvSpPr>
      </xdr:nvSpPr>
      <xdr:spPr bwMode="auto">
        <a:xfrm>
          <a:off x="2543175" y="9163050"/>
          <a:ext cx="1123950" cy="285751"/>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6</a:t>
          </a:r>
          <a:r>
            <a:rPr lang="ja-JP" altLang="en-US" sz="1100">
              <a:latin typeface="ＭＳ ゴシック" panose="020B0609070205080204" pitchFamily="49" charset="-128"/>
              <a:ea typeface="ＭＳ ゴシック" panose="020B0609070205080204" pitchFamily="49" charset="-128"/>
            </a:rPr>
            <a:t>（</a:t>
          </a:r>
          <a:r>
            <a:rPr lang="en-US" altLang="ja-JP" sz="1100">
              <a:latin typeface="ＭＳ ゴシック" panose="020B0609070205080204" pitchFamily="49" charset="-128"/>
              <a:ea typeface="ＭＳ ゴシック" panose="020B0609070205080204" pitchFamily="49" charset="-128"/>
            </a:rPr>
            <a:t>2</a:t>
          </a:r>
          <a:r>
            <a:rPr lang="ja-JP" altLang="en-US" sz="1100">
              <a:latin typeface="ＭＳ ゴシック" panose="020B0609070205080204" pitchFamily="49" charset="-128"/>
              <a:ea typeface="ＭＳ ゴシック" panose="020B0609070205080204" pitchFamily="49" charset="-128"/>
            </a:rPr>
            <a:t>）</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21</xdr:row>
      <xdr:rowOff>0</xdr:rowOff>
    </xdr:from>
    <xdr:to>
      <xdr:col>9</xdr:col>
      <xdr:colOff>220980</xdr:colOff>
      <xdr:row>22</xdr:row>
      <xdr:rowOff>220980</xdr:rowOff>
    </xdr:to>
    <xdr:sp macro="" textlink="">
      <xdr:nvSpPr>
        <xdr:cNvPr id="10722" name="Line 1">
          <a:extLst>
            <a:ext uri="{FF2B5EF4-FFF2-40B4-BE49-F238E27FC236}">
              <a16:creationId xmlns:a16="http://schemas.microsoft.com/office/drawing/2014/main" id="{A3BC5C59-502E-A3C1-B1CE-D74D31A9C137}"/>
            </a:ext>
          </a:extLst>
        </xdr:cNvPr>
        <xdr:cNvSpPr>
          <a:spLocks noChangeShapeType="1"/>
        </xdr:cNvSpPr>
      </xdr:nvSpPr>
      <xdr:spPr bwMode="auto">
        <a:xfrm>
          <a:off x="182880" y="3810000"/>
          <a:ext cx="1645920" cy="3352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9525</xdr:colOff>
      <xdr:row>56</xdr:row>
      <xdr:rowOff>36195</xdr:rowOff>
    </xdr:from>
    <xdr:to>
      <xdr:col>22</xdr:col>
      <xdr:colOff>146836</xdr:colOff>
      <xdr:row>58</xdr:row>
      <xdr:rowOff>80184</xdr:rowOff>
    </xdr:to>
    <xdr:sp macro="" textlink="">
      <xdr:nvSpPr>
        <xdr:cNvPr id="3" name="Text Box 52">
          <a:extLst>
            <a:ext uri="{FF2B5EF4-FFF2-40B4-BE49-F238E27FC236}">
              <a16:creationId xmlns:a16="http://schemas.microsoft.com/office/drawing/2014/main" id="{43D55AA2-83ED-38F5-87DA-58B63CB6476A}"/>
            </a:ext>
          </a:extLst>
        </xdr:cNvPr>
        <xdr:cNvSpPr txBox="1">
          <a:spLocks noChangeArrowheads="1"/>
        </xdr:cNvSpPr>
      </xdr:nvSpPr>
      <xdr:spPr bwMode="auto">
        <a:xfrm>
          <a:off x="3082290" y="9841230"/>
          <a:ext cx="1015424" cy="396040"/>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spcBef>
              <a:spcPct val="50000"/>
            </a:spcBef>
            <a:defRPr/>
          </a:pPr>
          <a:r>
            <a:rPr lang="ja-JP" altLang="en-US" sz="1100">
              <a:latin typeface="ＭＳ ゴシック" panose="020B0609070205080204" pitchFamily="49" charset="-128"/>
              <a:ea typeface="ＭＳ ゴシック" panose="020B0609070205080204" pitchFamily="49" charset="-128"/>
            </a:rPr>
            <a:t>工事</a:t>
          </a:r>
          <a:r>
            <a:rPr lang="en-US" altLang="ja-JP" sz="1100">
              <a:latin typeface="ＭＳ ゴシック" panose="020B0609070205080204" pitchFamily="49" charset="-128"/>
              <a:ea typeface="ＭＳ ゴシック" panose="020B0609070205080204" pitchFamily="49" charset="-128"/>
            </a:rPr>
            <a:t>-11</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541020</xdr:colOff>
      <xdr:row>16</xdr:row>
      <xdr:rowOff>83820</xdr:rowOff>
    </xdr:from>
    <xdr:to>
      <xdr:col>9</xdr:col>
      <xdr:colOff>205740</xdr:colOff>
      <xdr:row>19</xdr:row>
      <xdr:rowOff>152400</xdr:rowOff>
    </xdr:to>
    <xdr:sp macro="" textlink="">
      <xdr:nvSpPr>
        <xdr:cNvPr id="43190" name="AutoShape 1">
          <a:extLst>
            <a:ext uri="{FF2B5EF4-FFF2-40B4-BE49-F238E27FC236}">
              <a16:creationId xmlns:a16="http://schemas.microsoft.com/office/drawing/2014/main" id="{4141007C-E245-038B-7FFC-5D4ABF9DCD63}"/>
            </a:ext>
          </a:extLst>
        </xdr:cNvPr>
        <xdr:cNvSpPr>
          <a:spLocks noChangeArrowheads="1"/>
        </xdr:cNvSpPr>
      </xdr:nvSpPr>
      <xdr:spPr bwMode="auto">
        <a:xfrm>
          <a:off x="541020" y="3459480"/>
          <a:ext cx="5219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xdr:col>
      <xdr:colOff>207645</xdr:colOff>
      <xdr:row>0</xdr:row>
      <xdr:rowOff>108585</xdr:rowOff>
    </xdr:from>
    <xdr:to>
      <xdr:col>9</xdr:col>
      <xdr:colOff>270418</xdr:colOff>
      <xdr:row>3</xdr:row>
      <xdr:rowOff>1903</xdr:rowOff>
    </xdr:to>
    <xdr:sp macro="" textlink="">
      <xdr:nvSpPr>
        <xdr:cNvPr id="43010" name="Rectangle 2">
          <a:extLst>
            <a:ext uri="{FF2B5EF4-FFF2-40B4-BE49-F238E27FC236}">
              <a16:creationId xmlns:a16="http://schemas.microsoft.com/office/drawing/2014/main" id="{6A7CC5A5-C3C2-4CFD-C2B0-2A28BBD1D138}"/>
            </a:ext>
          </a:extLst>
        </xdr:cNvPr>
        <xdr:cNvSpPr>
          <a:spLocks noChangeArrowheads="1"/>
        </xdr:cNvSpPr>
      </xdr:nvSpPr>
      <xdr:spPr bwMode="auto">
        <a:xfrm>
          <a:off x="5133975" y="95250"/>
          <a:ext cx="647700" cy="857250"/>
        </a:xfrm>
        <a:prstGeom prst="rect">
          <a:avLst/>
        </a:prstGeom>
        <a:solidFill>
          <a:srgbClr val="FFFFFF"/>
        </a:solidFill>
        <a:ln w="12700">
          <a:solidFill>
            <a:srgbClr val="000000"/>
          </a:solidFill>
          <a:prstDash val="dash"/>
          <a:miter lim="800000"/>
          <a:headEnd/>
          <a:tailEnd/>
        </a:ln>
      </xdr:spPr>
      <xdr:txBody>
        <a:bodyPr vertOverflow="clip" wrap="square" lIns="91440" tIns="45720" rIns="91440" bIns="45720" anchor="t" upright="1"/>
        <a:lstStyle/>
        <a:p>
          <a:pPr algn="l" rtl="0">
            <a:lnSpc>
              <a:spcPts val="1100"/>
            </a:lnSpc>
            <a:defRPr sz="1000"/>
          </a:pPr>
          <a:endParaRPr lang="ja-JP" altLang="en-US" sz="1000" b="0" i="0" u="none" strike="noStrike" baseline="0">
            <a:solidFill>
              <a:srgbClr val="000000"/>
            </a:solidFill>
            <a:latin typeface="Times New Roman"/>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収　入</a:t>
          </a:r>
          <a:endPar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印　紙</a:t>
          </a: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lnSpc>
              <a:spcPts val="1000"/>
            </a:lnSpc>
            <a:defRPr sz="1000"/>
          </a:pPr>
          <a:endParaRPr lang="ja-JP" altLang="en-US" sz="1100" b="0" i="0" u="none" strike="noStrike" baseline="0">
            <a:solidFill>
              <a:srgbClr val="000000"/>
            </a:solidFill>
            <a:latin typeface="Times New Roman"/>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2945</xdr:colOff>
      <xdr:row>49</xdr:row>
      <xdr:rowOff>60960</xdr:rowOff>
    </xdr:from>
    <xdr:to>
      <xdr:col>23</xdr:col>
      <xdr:colOff>55813</xdr:colOff>
      <xdr:row>50</xdr:row>
      <xdr:rowOff>107047</xdr:rowOff>
    </xdr:to>
    <xdr:sp macro="" textlink="">
      <xdr:nvSpPr>
        <xdr:cNvPr id="2" name="Text Box 52">
          <a:extLst>
            <a:ext uri="{FF2B5EF4-FFF2-40B4-BE49-F238E27FC236}">
              <a16:creationId xmlns:a16="http://schemas.microsoft.com/office/drawing/2014/main" id="{185569A4-B110-3EB7-B603-E67140668763}"/>
            </a:ext>
          </a:extLst>
        </xdr:cNvPr>
        <xdr:cNvSpPr txBox="1">
          <a:spLocks noChangeArrowheads="1"/>
        </xdr:cNvSpPr>
      </xdr:nvSpPr>
      <xdr:spPr bwMode="auto">
        <a:xfrm>
          <a:off x="2608985" y="8881110"/>
          <a:ext cx="862437" cy="211685"/>
        </a:xfrm>
        <a:prstGeom prst="rect">
          <a:avLst/>
        </a:prstGeom>
        <a:noFill/>
        <a:ln w="9525">
          <a:noFill/>
          <a:miter lim="800000"/>
          <a:headEnd/>
          <a:tailEnd/>
        </a:ln>
        <a:effectLst/>
      </xdr:spPr>
      <xdr:txBody>
        <a:bodyPr wrap="square" lIns="0" tIns="0" rIns="0" bIns="0" anchor="ctr" anchorCtr="0">
          <a:noAutofit/>
        </a:bodyPr>
        <a:lstStyle>
          <a:defPPr>
            <a:defRPr lang="ja-JP"/>
          </a:defPPr>
          <a:lvl1pPr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1pPr>
          <a:lvl2pPr marL="4572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2pPr>
          <a:lvl3pPr marL="9144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3pPr>
          <a:lvl4pPr marL="13716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4pPr>
          <a:lvl5pPr marL="1828800" algn="l" rtl="0" fontAlgn="base">
            <a:spcBef>
              <a:spcPct val="0"/>
            </a:spcBef>
            <a:spcAft>
              <a:spcPct val="0"/>
            </a:spcAft>
            <a:defRPr kumimoji="1" sz="1200" kern="1200">
              <a:solidFill>
                <a:srgbClr val="000000"/>
              </a:solidFill>
              <a:latin typeface="Times New Roman" pitchFamily="18" charset="0"/>
              <a:ea typeface="ＭＳ Ｐゴシック" pitchFamily="50" charset="-128"/>
            </a:defRPr>
          </a:lvl5pPr>
          <a:lvl6pPr marL="2286000" algn="l" defTabSz="914400" rtl="0" eaLnBrk="1" latinLnBrk="0" hangingPunct="1">
            <a:defRPr kumimoji="1" sz="1200" kern="1200">
              <a:solidFill>
                <a:srgbClr val="000000"/>
              </a:solidFill>
              <a:latin typeface="Times New Roman" pitchFamily="18" charset="0"/>
              <a:ea typeface="ＭＳ Ｐゴシック" pitchFamily="50" charset="-128"/>
            </a:defRPr>
          </a:lvl6pPr>
          <a:lvl7pPr marL="2743200" algn="l" defTabSz="914400" rtl="0" eaLnBrk="1" latinLnBrk="0" hangingPunct="1">
            <a:defRPr kumimoji="1" sz="1200" kern="1200">
              <a:solidFill>
                <a:srgbClr val="000000"/>
              </a:solidFill>
              <a:latin typeface="Times New Roman" pitchFamily="18" charset="0"/>
              <a:ea typeface="ＭＳ Ｐゴシック" pitchFamily="50" charset="-128"/>
            </a:defRPr>
          </a:lvl7pPr>
          <a:lvl8pPr marL="3200400" algn="l" defTabSz="914400" rtl="0" eaLnBrk="1" latinLnBrk="0" hangingPunct="1">
            <a:defRPr kumimoji="1" sz="1200" kern="1200">
              <a:solidFill>
                <a:srgbClr val="000000"/>
              </a:solidFill>
              <a:latin typeface="Times New Roman" pitchFamily="18" charset="0"/>
              <a:ea typeface="ＭＳ Ｐゴシック" pitchFamily="50" charset="-128"/>
            </a:defRPr>
          </a:lvl8pPr>
          <a:lvl9pPr marL="3657600" algn="l" defTabSz="914400" rtl="0" eaLnBrk="1" latinLnBrk="0" hangingPunct="1">
            <a:defRPr kumimoji="1" sz="1200" kern="1200">
              <a:solidFill>
                <a:srgbClr val="000000"/>
              </a:solidFill>
              <a:latin typeface="Times New Roman" pitchFamily="18" charset="0"/>
              <a:ea typeface="ＭＳ Ｐゴシック" pitchFamily="50" charset="-128"/>
            </a:defRPr>
          </a:lvl9pPr>
        </a:lstStyle>
        <a:p>
          <a:pPr algn="ctr">
            <a:lnSpc>
              <a:spcPts val="1300"/>
            </a:lnSpc>
            <a:spcBef>
              <a:spcPct val="50000"/>
            </a:spcBef>
            <a:defRPr/>
          </a:pPr>
          <a:r>
            <a:rPr lang="ja-JP" altLang="en-US" sz="1100">
              <a:latin typeface="ＭＳ ゴシック" panose="020B0609070205080204" pitchFamily="49" charset="-128"/>
              <a:ea typeface="ＭＳ ゴシック" panose="020B0609070205080204" pitchFamily="49" charset="-128"/>
            </a:rPr>
            <a:t>工事－２１</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541020</xdr:colOff>
      <xdr:row>16</xdr:row>
      <xdr:rowOff>83820</xdr:rowOff>
    </xdr:from>
    <xdr:to>
      <xdr:col>9</xdr:col>
      <xdr:colOff>205740</xdr:colOff>
      <xdr:row>19</xdr:row>
      <xdr:rowOff>152400</xdr:rowOff>
    </xdr:to>
    <xdr:sp macro="" textlink="">
      <xdr:nvSpPr>
        <xdr:cNvPr id="17045" name="AutoShape 1">
          <a:extLst>
            <a:ext uri="{FF2B5EF4-FFF2-40B4-BE49-F238E27FC236}">
              <a16:creationId xmlns:a16="http://schemas.microsoft.com/office/drawing/2014/main" id="{6E231F12-EB95-C417-9B7C-A8DB6B8B815B}"/>
            </a:ext>
          </a:extLst>
        </xdr:cNvPr>
        <xdr:cNvSpPr>
          <a:spLocks noChangeArrowheads="1"/>
        </xdr:cNvSpPr>
      </xdr:nvSpPr>
      <xdr:spPr bwMode="auto">
        <a:xfrm>
          <a:off x="541020" y="3459480"/>
          <a:ext cx="5219700" cy="6096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B6319-6B8C-4BDE-A49F-CA975E870EBD}">
  <sheetPr>
    <tabColor rgb="FFFFC000"/>
    <pageSetUpPr fitToPage="1"/>
  </sheetPr>
  <dimension ref="A1:N60"/>
  <sheetViews>
    <sheetView workbookViewId="0"/>
  </sheetViews>
  <sheetFormatPr defaultRowHeight="13.2"/>
  <cols>
    <col min="1" max="16384" width="8.88671875" style="397"/>
  </cols>
  <sheetData>
    <row r="1" spans="1:12">
      <c r="B1" s="459" t="s">
        <v>882</v>
      </c>
      <c r="C1" s="459"/>
      <c r="D1" s="459"/>
      <c r="E1" s="459"/>
      <c r="F1" s="459"/>
      <c r="G1" s="459"/>
      <c r="H1" s="459"/>
      <c r="I1" s="459"/>
      <c r="J1" s="459"/>
      <c r="K1" s="459"/>
    </row>
    <row r="2" spans="1:12">
      <c r="B2" s="459"/>
      <c r="C2" s="459"/>
      <c r="D2" s="459"/>
      <c r="E2" s="459"/>
      <c r="F2" s="459"/>
      <c r="G2" s="459"/>
      <c r="H2" s="459"/>
      <c r="I2" s="459"/>
      <c r="J2" s="459"/>
      <c r="K2" s="459"/>
    </row>
    <row r="3" spans="1:12">
      <c r="A3" s="398" t="s">
        <v>883</v>
      </c>
    </row>
    <row r="4" spans="1:12" ht="13.8" thickBot="1"/>
    <row r="5" spans="1:12" ht="15" customHeight="1">
      <c r="B5" s="460" t="s">
        <v>884</v>
      </c>
      <c r="C5" s="461"/>
      <c r="D5" s="399"/>
      <c r="E5" s="464" t="s">
        <v>885</v>
      </c>
      <c r="F5" s="465"/>
      <c r="G5" s="399"/>
      <c r="H5" s="468" t="s">
        <v>886</v>
      </c>
      <c r="I5" s="469"/>
      <c r="K5" s="472" t="s">
        <v>887</v>
      </c>
      <c r="L5" s="473"/>
    </row>
    <row r="6" spans="1:12" ht="15" customHeight="1" thickBot="1">
      <c r="B6" s="462"/>
      <c r="C6" s="463"/>
      <c r="D6" s="399"/>
      <c r="E6" s="466"/>
      <c r="F6" s="467"/>
      <c r="G6" s="399"/>
      <c r="H6" s="470"/>
      <c r="I6" s="471"/>
      <c r="K6" s="474"/>
      <c r="L6" s="475"/>
    </row>
    <row r="7" spans="1:12">
      <c r="B7" s="400"/>
      <c r="C7" s="400"/>
      <c r="E7" s="403"/>
      <c r="F7" s="403"/>
      <c r="H7" s="407"/>
      <c r="I7" s="407"/>
      <c r="K7" s="409"/>
      <c r="L7" s="409"/>
    </row>
    <row r="8" spans="1:12" hidden="1">
      <c r="B8" s="425" t="s">
        <v>888</v>
      </c>
      <c r="C8" s="426"/>
      <c r="E8" s="432" t="s">
        <v>889</v>
      </c>
      <c r="F8" s="433"/>
      <c r="H8" s="407"/>
      <c r="I8" s="407"/>
      <c r="K8" s="448" t="s">
        <v>890</v>
      </c>
      <c r="L8" s="441"/>
    </row>
    <row r="9" spans="1:12" hidden="1">
      <c r="B9" s="427"/>
      <c r="C9" s="428"/>
      <c r="E9" s="434"/>
      <c r="F9" s="435"/>
      <c r="H9" s="407"/>
      <c r="I9" s="407"/>
      <c r="K9" s="442"/>
      <c r="L9" s="443"/>
    </row>
    <row r="10" spans="1:12" ht="19.95" hidden="1" customHeight="1">
      <c r="B10" s="401"/>
      <c r="C10" s="401"/>
      <c r="E10" s="404"/>
      <c r="F10" s="404"/>
      <c r="H10" s="407"/>
      <c r="I10" s="407"/>
      <c r="K10" s="410"/>
      <c r="L10" s="410"/>
    </row>
    <row r="11" spans="1:12" ht="19.95" hidden="1" customHeight="1">
      <c r="B11" s="400"/>
      <c r="C11" s="400"/>
      <c r="E11" s="403"/>
      <c r="F11" s="403"/>
      <c r="H11" s="407"/>
      <c r="I11" s="407"/>
      <c r="K11" s="409"/>
      <c r="L11" s="409"/>
    </row>
    <row r="12" spans="1:12" hidden="1">
      <c r="B12" s="400"/>
      <c r="C12" s="400"/>
      <c r="E12" s="432" t="s">
        <v>891</v>
      </c>
      <c r="F12" s="445"/>
      <c r="H12" s="407"/>
      <c r="I12" s="407"/>
      <c r="K12" s="448" t="s">
        <v>892</v>
      </c>
      <c r="L12" s="449"/>
    </row>
    <row r="13" spans="1:12" hidden="1">
      <c r="B13" s="400"/>
      <c r="C13" s="400"/>
      <c r="E13" s="446"/>
      <c r="F13" s="447"/>
      <c r="H13" s="407"/>
      <c r="I13" s="407"/>
      <c r="K13" s="450"/>
      <c r="L13" s="451"/>
    </row>
    <row r="14" spans="1:12" hidden="1">
      <c r="B14" s="452" t="s">
        <v>893</v>
      </c>
      <c r="C14" s="429"/>
      <c r="E14" s="432" t="s">
        <v>894</v>
      </c>
      <c r="F14" s="445"/>
      <c r="H14" s="407"/>
      <c r="I14" s="407"/>
      <c r="K14" s="411"/>
      <c r="L14" s="411"/>
    </row>
    <row r="15" spans="1:12" hidden="1">
      <c r="B15" s="430"/>
      <c r="C15" s="431"/>
      <c r="E15" s="446"/>
      <c r="F15" s="447"/>
      <c r="H15" s="407"/>
      <c r="I15" s="407"/>
      <c r="K15" s="411"/>
      <c r="L15" s="411"/>
    </row>
    <row r="16" spans="1:12" ht="19.95" hidden="1" customHeight="1">
      <c r="B16" s="400"/>
      <c r="C16" s="400"/>
      <c r="E16" s="403"/>
      <c r="F16" s="403"/>
      <c r="H16" s="407"/>
      <c r="I16" s="407"/>
      <c r="K16" s="409"/>
      <c r="L16" s="409"/>
    </row>
    <row r="17" spans="2:12" ht="15" customHeight="1">
      <c r="B17" s="425" t="s">
        <v>895</v>
      </c>
      <c r="C17" s="426"/>
      <c r="E17" s="432" t="s">
        <v>896</v>
      </c>
      <c r="F17" s="445"/>
      <c r="H17" s="436" t="s">
        <v>897</v>
      </c>
      <c r="I17" s="437"/>
      <c r="K17" s="409"/>
      <c r="L17" s="409"/>
    </row>
    <row r="18" spans="2:12" ht="15" customHeight="1">
      <c r="B18" s="453"/>
      <c r="C18" s="454"/>
      <c r="E18" s="455"/>
      <c r="F18" s="456"/>
      <c r="H18" s="438"/>
      <c r="I18" s="439"/>
      <c r="K18" s="409"/>
      <c r="L18" s="409"/>
    </row>
    <row r="19" spans="2:12" ht="15" customHeight="1">
      <c r="B19" s="453"/>
      <c r="C19" s="454"/>
      <c r="E19" s="405"/>
      <c r="F19" s="405"/>
      <c r="H19" s="408"/>
      <c r="I19" s="408"/>
      <c r="K19" s="409"/>
      <c r="L19" s="409"/>
    </row>
    <row r="20" spans="2:12" ht="15" customHeight="1">
      <c r="B20" s="427"/>
      <c r="C20" s="428"/>
      <c r="E20" s="406"/>
      <c r="F20" s="406"/>
      <c r="H20" s="408"/>
      <c r="I20" s="408"/>
      <c r="K20" s="409"/>
      <c r="L20" s="409"/>
    </row>
    <row r="21" spans="2:12" ht="19.95" customHeight="1">
      <c r="B21" s="400"/>
      <c r="C21" s="400"/>
      <c r="E21" s="403"/>
      <c r="F21" s="403"/>
      <c r="H21" s="407"/>
      <c r="I21" s="407"/>
      <c r="K21" s="409"/>
      <c r="L21" s="409"/>
    </row>
    <row r="22" spans="2:12" ht="15" customHeight="1">
      <c r="B22" s="425" t="s">
        <v>898</v>
      </c>
      <c r="C22" s="429"/>
      <c r="E22" s="432" t="s">
        <v>899</v>
      </c>
      <c r="F22" s="445"/>
      <c r="H22" s="407"/>
      <c r="I22" s="407"/>
      <c r="K22" s="409"/>
      <c r="L22" s="409"/>
    </row>
    <row r="23" spans="2:12" ht="15" customHeight="1">
      <c r="B23" s="457"/>
      <c r="C23" s="458"/>
      <c r="E23" s="446"/>
      <c r="F23" s="447"/>
      <c r="H23" s="407"/>
      <c r="I23" s="407"/>
      <c r="K23" s="409"/>
      <c r="L23" s="409"/>
    </row>
    <row r="24" spans="2:12" ht="15" customHeight="1">
      <c r="B24" s="430"/>
      <c r="C24" s="431"/>
      <c r="E24" s="403"/>
      <c r="F24" s="403"/>
      <c r="H24" s="407"/>
      <c r="I24" s="407"/>
      <c r="K24" s="409"/>
      <c r="L24" s="409"/>
    </row>
    <row r="25" spans="2:12" ht="19.95" customHeight="1">
      <c r="B25" s="400"/>
      <c r="C25" s="400"/>
      <c r="E25" s="403"/>
      <c r="F25" s="403"/>
      <c r="H25" s="407"/>
      <c r="I25" s="407"/>
      <c r="K25" s="409"/>
      <c r="L25" s="409"/>
    </row>
    <row r="26" spans="2:12" ht="15" customHeight="1">
      <c r="B26" s="425" t="s">
        <v>900</v>
      </c>
      <c r="C26" s="429"/>
      <c r="E26" s="432" t="s">
        <v>901</v>
      </c>
      <c r="F26" s="445"/>
      <c r="H26" s="436" t="s">
        <v>902</v>
      </c>
      <c r="I26" s="437"/>
      <c r="K26" s="409"/>
      <c r="L26" s="409"/>
    </row>
    <row r="27" spans="2:12" ht="15" customHeight="1">
      <c r="B27" s="430"/>
      <c r="C27" s="431"/>
      <c r="E27" s="446"/>
      <c r="F27" s="447"/>
      <c r="H27" s="438"/>
      <c r="I27" s="439"/>
      <c r="K27" s="409"/>
      <c r="L27" s="409"/>
    </row>
    <row r="28" spans="2:12" ht="19.95" customHeight="1">
      <c r="B28" s="400"/>
      <c r="C28" s="400"/>
      <c r="E28" s="403"/>
      <c r="F28" s="403"/>
      <c r="H28" s="407"/>
      <c r="I28" s="407"/>
      <c r="K28" s="409"/>
      <c r="L28" s="409"/>
    </row>
    <row r="29" spans="2:12" ht="19.95" customHeight="1">
      <c r="B29" s="400"/>
      <c r="C29" s="400"/>
      <c r="E29" s="403"/>
      <c r="F29" s="403"/>
      <c r="H29" s="407"/>
      <c r="I29" s="407"/>
      <c r="K29" s="409"/>
      <c r="L29" s="409"/>
    </row>
    <row r="30" spans="2:12" ht="15" customHeight="1">
      <c r="B30" s="425" t="s">
        <v>903</v>
      </c>
      <c r="C30" s="429"/>
      <c r="E30" s="432" t="s">
        <v>904</v>
      </c>
      <c r="F30" s="433"/>
      <c r="H30" s="407"/>
      <c r="I30" s="407"/>
      <c r="K30" s="409"/>
      <c r="L30" s="409"/>
    </row>
    <row r="31" spans="2:12" ht="15" customHeight="1">
      <c r="B31" s="430"/>
      <c r="C31" s="431"/>
      <c r="E31" s="434"/>
      <c r="F31" s="435"/>
      <c r="H31" s="407"/>
      <c r="I31" s="407"/>
      <c r="K31" s="409"/>
      <c r="L31" s="409"/>
    </row>
    <row r="32" spans="2:12" ht="13.2" customHeight="1">
      <c r="B32" s="400"/>
      <c r="C32" s="400"/>
      <c r="E32" s="403"/>
      <c r="F32" s="403"/>
      <c r="H32" s="407"/>
      <c r="I32" s="407"/>
      <c r="K32" s="409"/>
      <c r="L32" s="409"/>
    </row>
    <row r="33" spans="2:14" ht="15" customHeight="1">
      <c r="B33" s="400"/>
      <c r="C33" s="400"/>
      <c r="E33" s="444" t="s">
        <v>905</v>
      </c>
      <c r="F33" s="433"/>
      <c r="H33" s="407"/>
      <c r="I33" s="407"/>
      <c r="K33" s="440" t="s">
        <v>906</v>
      </c>
      <c r="L33" s="441"/>
    </row>
    <row r="34" spans="2:14" ht="15" customHeight="1">
      <c r="B34" s="400"/>
      <c r="C34" s="400"/>
      <c r="E34" s="434"/>
      <c r="F34" s="435"/>
      <c r="H34" s="407"/>
      <c r="I34" s="407"/>
      <c r="K34" s="442"/>
      <c r="L34" s="443"/>
    </row>
    <row r="35" spans="2:14" ht="19.95" customHeight="1">
      <c r="B35" s="400"/>
      <c r="C35" s="400"/>
      <c r="E35" s="403"/>
      <c r="F35" s="403"/>
      <c r="H35" s="407"/>
      <c r="I35" s="407"/>
      <c r="K35" s="409"/>
      <c r="L35" s="409"/>
    </row>
    <row r="36" spans="2:14" ht="19.95" customHeight="1">
      <c r="B36" s="400"/>
      <c r="C36" s="400"/>
      <c r="E36" s="403"/>
      <c r="F36" s="403"/>
      <c r="H36" s="407"/>
      <c r="I36" s="407"/>
      <c r="K36" s="409"/>
      <c r="L36" s="409"/>
    </row>
    <row r="37" spans="2:14" ht="15" customHeight="1">
      <c r="B37" s="425" t="s">
        <v>907</v>
      </c>
      <c r="C37" s="429"/>
      <c r="E37" s="444" t="s">
        <v>908</v>
      </c>
      <c r="F37" s="433"/>
      <c r="H37" s="407"/>
      <c r="I37" s="407"/>
      <c r="K37" s="409"/>
      <c r="L37" s="409"/>
    </row>
    <row r="38" spans="2:14" ht="15" customHeight="1">
      <c r="B38" s="430"/>
      <c r="C38" s="431"/>
      <c r="E38" s="434"/>
      <c r="F38" s="435"/>
      <c r="H38" s="407"/>
      <c r="I38" s="407"/>
      <c r="K38" s="409"/>
      <c r="L38" s="409"/>
      <c r="N38" s="397" t="s">
        <v>909</v>
      </c>
    </row>
    <row r="39" spans="2:14" ht="19.95" customHeight="1">
      <c r="B39" s="402"/>
      <c r="C39" s="402"/>
      <c r="E39" s="403"/>
      <c r="F39" s="403"/>
      <c r="H39" s="407"/>
      <c r="I39" s="407"/>
      <c r="K39" s="409"/>
      <c r="L39" s="409"/>
    </row>
    <row r="40" spans="2:14" ht="15" customHeight="1">
      <c r="B40" s="425" t="s">
        <v>910</v>
      </c>
      <c r="C40" s="429"/>
      <c r="E40" s="403"/>
      <c r="F40" s="403"/>
      <c r="H40" s="407"/>
      <c r="I40" s="407"/>
      <c r="K40" s="409"/>
      <c r="L40" s="409"/>
    </row>
    <row r="41" spans="2:14" ht="15" customHeight="1">
      <c r="B41" s="430"/>
      <c r="C41" s="431"/>
      <c r="E41" s="403"/>
      <c r="F41" s="403"/>
      <c r="H41" s="407"/>
      <c r="I41" s="407"/>
      <c r="K41" s="409"/>
      <c r="L41" s="409"/>
    </row>
    <row r="42" spans="2:14" ht="19.95" customHeight="1">
      <c r="B42" s="402"/>
      <c r="C42" s="402"/>
      <c r="E42" s="403"/>
      <c r="F42" s="403"/>
      <c r="H42" s="407"/>
      <c r="I42" s="407"/>
      <c r="K42" s="409"/>
      <c r="L42" s="409"/>
    </row>
    <row r="43" spans="2:14" ht="15" customHeight="1">
      <c r="B43" s="425" t="s">
        <v>911</v>
      </c>
      <c r="C43" s="426"/>
      <c r="E43" s="403"/>
      <c r="F43" s="403"/>
      <c r="H43" s="407"/>
      <c r="I43" s="407"/>
      <c r="K43" s="409"/>
      <c r="L43" s="409"/>
    </row>
    <row r="44" spans="2:14" ht="15" customHeight="1">
      <c r="B44" s="427"/>
      <c r="C44" s="428"/>
      <c r="E44" s="403"/>
      <c r="F44" s="403"/>
      <c r="H44" s="407"/>
      <c r="I44" s="407"/>
      <c r="K44" s="409"/>
      <c r="L44" s="409"/>
    </row>
    <row r="45" spans="2:14" ht="19.95" customHeight="1">
      <c r="B45" s="400"/>
      <c r="C45" s="400"/>
      <c r="E45" s="403"/>
      <c r="F45" s="403"/>
      <c r="H45" s="407"/>
      <c r="I45" s="407"/>
      <c r="K45" s="409"/>
      <c r="L45" s="409"/>
    </row>
    <row r="46" spans="2:14" ht="15" customHeight="1">
      <c r="B46" s="425" t="s">
        <v>912</v>
      </c>
      <c r="C46" s="429"/>
      <c r="E46" s="444" t="s">
        <v>913</v>
      </c>
      <c r="F46" s="433"/>
      <c r="H46" s="436" t="s">
        <v>913</v>
      </c>
      <c r="I46" s="437"/>
      <c r="K46" s="409"/>
      <c r="L46" s="409"/>
    </row>
    <row r="47" spans="2:14" ht="15" customHeight="1">
      <c r="B47" s="430"/>
      <c r="C47" s="431"/>
      <c r="E47" s="434"/>
      <c r="F47" s="435"/>
      <c r="H47" s="438"/>
      <c r="I47" s="439"/>
      <c r="K47" s="409"/>
      <c r="L47" s="409"/>
    </row>
    <row r="48" spans="2:14" ht="19.95" customHeight="1">
      <c r="B48" s="400"/>
      <c r="C48" s="400"/>
      <c r="E48" s="403"/>
      <c r="F48" s="403"/>
      <c r="H48" s="407"/>
      <c r="I48" s="407"/>
      <c r="K48" s="409"/>
      <c r="L48" s="409"/>
    </row>
    <row r="49" spans="2:12" ht="15" customHeight="1">
      <c r="B49" s="425" t="s">
        <v>914</v>
      </c>
      <c r="C49" s="429"/>
      <c r="E49" s="432" t="s">
        <v>915</v>
      </c>
      <c r="F49" s="445"/>
      <c r="H49" s="407"/>
      <c r="I49" s="407"/>
      <c r="K49" s="448" t="s">
        <v>916</v>
      </c>
      <c r="L49" s="449"/>
    </row>
    <row r="50" spans="2:12" ht="15" customHeight="1">
      <c r="B50" s="430"/>
      <c r="C50" s="431"/>
      <c r="E50" s="446"/>
      <c r="F50" s="447"/>
      <c r="H50" s="407"/>
      <c r="I50" s="407"/>
      <c r="K50" s="450"/>
      <c r="L50" s="451"/>
    </row>
    <row r="51" spans="2:12" ht="19.95" customHeight="1">
      <c r="B51" s="400"/>
      <c r="C51" s="400"/>
      <c r="E51" s="403"/>
      <c r="F51" s="403"/>
      <c r="H51" s="407"/>
      <c r="I51" s="407"/>
      <c r="K51" s="409"/>
      <c r="L51" s="409"/>
    </row>
    <row r="52" spans="2:12" ht="19.95" customHeight="1">
      <c r="B52" s="400"/>
      <c r="C52" s="400"/>
      <c r="E52" s="403"/>
      <c r="F52" s="403"/>
      <c r="H52" s="407"/>
      <c r="I52" s="407"/>
      <c r="K52" s="409"/>
      <c r="L52" s="409"/>
    </row>
    <row r="53" spans="2:12" ht="15" customHeight="1">
      <c r="B53" s="425" t="s">
        <v>917</v>
      </c>
      <c r="C53" s="429"/>
      <c r="E53" s="432" t="s">
        <v>918</v>
      </c>
      <c r="F53" s="433"/>
      <c r="H53" s="407"/>
      <c r="I53" s="407"/>
      <c r="K53" s="409"/>
      <c r="L53" s="409"/>
    </row>
    <row r="54" spans="2:12" ht="15" customHeight="1">
      <c r="B54" s="430"/>
      <c r="C54" s="431"/>
      <c r="E54" s="434"/>
      <c r="F54" s="435"/>
      <c r="H54" s="407"/>
      <c r="I54" s="407"/>
      <c r="K54" s="409"/>
      <c r="L54" s="409"/>
    </row>
    <row r="55" spans="2:12" ht="19.95" customHeight="1">
      <c r="B55" s="400"/>
      <c r="C55" s="400"/>
      <c r="E55" s="403"/>
      <c r="F55" s="403"/>
      <c r="H55" s="407"/>
      <c r="I55" s="407"/>
      <c r="K55" s="409"/>
      <c r="L55" s="409"/>
    </row>
    <row r="56" spans="2:12" ht="15" customHeight="1">
      <c r="B56" s="425" t="s">
        <v>919</v>
      </c>
      <c r="C56" s="429"/>
      <c r="E56" s="432" t="s">
        <v>920</v>
      </c>
      <c r="F56" s="433"/>
      <c r="H56" s="436" t="s">
        <v>921</v>
      </c>
      <c r="I56" s="437"/>
      <c r="K56" s="440" t="s">
        <v>922</v>
      </c>
      <c r="L56" s="441"/>
    </row>
    <row r="57" spans="2:12" ht="15" customHeight="1">
      <c r="B57" s="430"/>
      <c r="C57" s="431"/>
      <c r="E57" s="434"/>
      <c r="F57" s="435"/>
      <c r="H57" s="438"/>
      <c r="I57" s="439"/>
      <c r="K57" s="442"/>
      <c r="L57" s="443"/>
    </row>
    <row r="58" spans="2:12" ht="15" customHeight="1">
      <c r="B58" s="400"/>
      <c r="C58" s="400"/>
      <c r="E58" s="403"/>
      <c r="F58" s="403"/>
      <c r="H58" s="407"/>
      <c r="I58" s="407"/>
      <c r="K58" s="409"/>
      <c r="L58" s="409"/>
    </row>
    <row r="59" spans="2:12" ht="15" customHeight="1">
      <c r="B59" s="425" t="s">
        <v>923</v>
      </c>
      <c r="C59" s="429"/>
      <c r="E59" s="432" t="s">
        <v>924</v>
      </c>
      <c r="F59" s="433"/>
      <c r="H59" s="407"/>
      <c r="I59" s="407"/>
      <c r="K59" s="409"/>
      <c r="L59" s="409"/>
    </row>
    <row r="60" spans="2:12" ht="15" customHeight="1">
      <c r="B60" s="430"/>
      <c r="C60" s="431"/>
      <c r="E60" s="434"/>
      <c r="F60" s="435"/>
      <c r="H60" s="407"/>
      <c r="I60" s="407"/>
      <c r="K60" s="409"/>
      <c r="L60" s="409"/>
    </row>
  </sheetData>
  <mergeCells count="42">
    <mergeCell ref="B8:C9"/>
    <mergeCell ref="E8:F9"/>
    <mergeCell ref="K8:L9"/>
    <mergeCell ref="B1:K2"/>
    <mergeCell ref="B5:C6"/>
    <mergeCell ref="E5:F6"/>
    <mergeCell ref="H5:I6"/>
    <mergeCell ref="K5:L6"/>
    <mergeCell ref="H26:I27"/>
    <mergeCell ref="B30:C31"/>
    <mergeCell ref="E30:F31"/>
    <mergeCell ref="E12:F13"/>
    <mergeCell ref="K12:L13"/>
    <mergeCell ref="B14:C15"/>
    <mergeCell ref="E14:F15"/>
    <mergeCell ref="B17:C20"/>
    <mergeCell ref="E17:F18"/>
    <mergeCell ref="H17:I18"/>
    <mergeCell ref="B22:C24"/>
    <mergeCell ref="E22:F23"/>
    <mergeCell ref="B26:C27"/>
    <mergeCell ref="E26:F27"/>
    <mergeCell ref="E33:F34"/>
    <mergeCell ref="K33:L34"/>
    <mergeCell ref="B37:C38"/>
    <mergeCell ref="E37:F38"/>
    <mergeCell ref="B40:C41"/>
    <mergeCell ref="H56:I57"/>
    <mergeCell ref="K56:L57"/>
    <mergeCell ref="B46:C47"/>
    <mergeCell ref="E46:F47"/>
    <mergeCell ref="H46:I47"/>
    <mergeCell ref="B49:C50"/>
    <mergeCell ref="E49:F50"/>
    <mergeCell ref="K49:L50"/>
    <mergeCell ref="B43:C44"/>
    <mergeCell ref="B59:C60"/>
    <mergeCell ref="E59:F60"/>
    <mergeCell ref="B53:C54"/>
    <mergeCell ref="E53:F54"/>
    <mergeCell ref="B56:C57"/>
    <mergeCell ref="E56:F57"/>
  </mergeCells>
  <phoneticPr fontId="45"/>
  <printOptions horizontalCentered="1" verticalCentered="1"/>
  <pageMargins left="0.70866141732283472" right="0.70866141732283472" top="0.74803149606299213" bottom="0.74803149606299213" header="0.31496062992125984" footer="0.31496062992125984"/>
  <pageSetup paperSize="9" scale="83" orientation="portrait" horizontalDpi="1200" verticalDpi="1200" r:id="rId1"/>
  <headerFooter>
    <oddHeader>&amp;R
作成：2024/10/30</oddHeader>
    <oddFooter>&amp;R上田市多面的機能広域協定運営委員会事務局</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49F2-B139-41AF-9F14-059E687487F1}">
  <sheetPr>
    <tabColor indexed="13"/>
  </sheetPr>
  <dimension ref="A1:AH72"/>
  <sheetViews>
    <sheetView topLeftCell="A29" workbookViewId="0">
      <selection activeCell="C23" sqref="C23:I23"/>
    </sheetView>
  </sheetViews>
  <sheetFormatPr defaultColWidth="9" defaultRowHeight="13.2"/>
  <cols>
    <col min="1" max="2" width="10.44140625" style="13" customWidth="1"/>
    <col min="3" max="3" width="3.44140625" style="13" bestFit="1" customWidth="1"/>
    <col min="4" max="4" width="6.77734375" style="13" customWidth="1"/>
    <col min="5" max="9" width="10.44140625" style="13" customWidth="1"/>
    <col min="10" max="10" width="6.77734375" style="69" customWidth="1"/>
    <col min="11" max="34" width="9" style="69"/>
    <col min="35" max="16384" width="9" style="13"/>
  </cols>
  <sheetData>
    <row r="1" spans="1:18">
      <c r="A1" s="13" t="s">
        <v>399</v>
      </c>
      <c r="J1" s="358" t="s">
        <v>855</v>
      </c>
      <c r="K1" s="363"/>
      <c r="L1" s="361"/>
      <c r="M1" s="361"/>
      <c r="N1" s="361"/>
      <c r="O1" s="361"/>
      <c r="P1" s="361"/>
      <c r="Q1" s="361"/>
      <c r="R1" s="361"/>
    </row>
    <row r="2" spans="1:18" ht="24.75" customHeight="1">
      <c r="J2" s="270" t="s">
        <v>206</v>
      </c>
      <c r="K2" s="271"/>
      <c r="L2" s="271"/>
      <c r="M2" s="271"/>
      <c r="N2" s="271"/>
      <c r="O2" s="271"/>
      <c r="P2" s="271"/>
      <c r="Q2" s="271"/>
      <c r="R2" s="271"/>
    </row>
    <row r="3" spans="1:18" ht="16.2">
      <c r="C3" s="789" t="s">
        <v>207</v>
      </c>
      <c r="D3" s="789"/>
      <c r="E3" s="789"/>
      <c r="F3" s="789"/>
      <c r="G3" s="789"/>
      <c r="J3" s="1063" t="s">
        <v>172</v>
      </c>
      <c r="K3" s="1063"/>
      <c r="L3" s="1063"/>
      <c r="M3" s="1063"/>
      <c r="N3" s="1063"/>
      <c r="O3" s="1063"/>
      <c r="P3" s="361"/>
    </row>
    <row r="4" spans="1:18">
      <c r="C4" s="14"/>
      <c r="D4" s="14"/>
      <c r="E4" s="14"/>
      <c r="F4" s="14"/>
      <c r="G4" s="14"/>
      <c r="J4" s="1063"/>
      <c r="K4" s="1063"/>
      <c r="L4" s="1063"/>
      <c r="M4" s="1063"/>
      <c r="N4" s="1063"/>
      <c r="O4" s="1063"/>
    </row>
    <row r="5" spans="1:18">
      <c r="H5" s="790"/>
      <c r="I5" s="790"/>
      <c r="J5" s="768" t="s">
        <v>173</v>
      </c>
      <c r="K5" s="768"/>
      <c r="L5" s="768"/>
      <c r="M5" s="768"/>
      <c r="N5" s="768"/>
      <c r="O5" s="768"/>
      <c r="P5" s="768"/>
      <c r="Q5" s="768"/>
      <c r="R5" s="768"/>
    </row>
    <row r="6" spans="1:18" ht="13.5" customHeight="1">
      <c r="A6" s="130"/>
      <c r="B6" s="130"/>
      <c r="C6" s="130"/>
      <c r="D6" s="130"/>
      <c r="E6" s="130"/>
      <c r="F6" s="130"/>
      <c r="G6" s="791" t="s">
        <v>427</v>
      </c>
      <c r="H6" s="791"/>
      <c r="I6" s="791"/>
      <c r="J6" s="768"/>
      <c r="K6" s="768"/>
      <c r="L6" s="768"/>
      <c r="M6" s="768"/>
      <c r="N6" s="768"/>
      <c r="O6" s="768"/>
      <c r="P6" s="768"/>
      <c r="Q6" s="768"/>
      <c r="R6" s="768"/>
    </row>
    <row r="7" spans="1:18" ht="14.4">
      <c r="A7" s="130"/>
      <c r="B7" s="130"/>
      <c r="C7" s="130"/>
      <c r="D7" s="130"/>
      <c r="E7" s="130"/>
      <c r="F7" s="130"/>
      <c r="G7" s="130"/>
      <c r="H7" s="130"/>
      <c r="I7" s="130"/>
    </row>
    <row r="8" spans="1:18" ht="15" customHeight="1">
      <c r="A8" s="695" t="str">
        <f>CONCATENATE('一括記入シート（最初）'!$C$33,"　",'一括記入シート（最初）'!$D$33,"　","様")</f>
        <v>(株)A建設　○○　○○　様</v>
      </c>
      <c r="B8" s="696"/>
      <c r="C8" s="696"/>
      <c r="D8" s="697"/>
      <c r="E8" s="697"/>
      <c r="F8" s="130"/>
      <c r="G8" s="130"/>
      <c r="H8" s="130"/>
      <c r="I8" s="130"/>
      <c r="J8" s="768" t="s">
        <v>174</v>
      </c>
      <c r="K8" s="768"/>
      <c r="L8" s="768"/>
      <c r="M8" s="768"/>
      <c r="N8" s="768"/>
      <c r="O8" s="768"/>
      <c r="P8" s="768"/>
      <c r="Q8" s="768"/>
      <c r="R8" s="768"/>
    </row>
    <row r="9" spans="1:18" ht="15" customHeight="1">
      <c r="A9" s="695" t="str">
        <f>CONCATENATE('一括記入シート（最初）'!$C$34,"　",'一括記入シート（最初）'!$D$34,"　","様")</f>
        <v>(有)B建設　△△　△△　様</v>
      </c>
      <c r="B9" s="696"/>
      <c r="C9" s="696"/>
      <c r="D9" s="697"/>
      <c r="E9" s="697"/>
      <c r="F9" s="130"/>
      <c r="G9" s="130"/>
      <c r="H9" s="130"/>
      <c r="I9" s="130"/>
      <c r="J9" s="768"/>
      <c r="K9" s="768"/>
      <c r="L9" s="768"/>
      <c r="M9" s="768"/>
      <c r="N9" s="768"/>
      <c r="O9" s="768"/>
      <c r="P9" s="768"/>
      <c r="Q9" s="768"/>
      <c r="R9" s="768"/>
    </row>
    <row r="10" spans="1:18" ht="15" customHeight="1">
      <c r="A10" s="695" t="str">
        <f>CONCATENATE('一括記入シート（最初）'!$C$35,"　",'一括記入シート（最初）'!$D$35,"　","様")</f>
        <v>C建設(株)　□□　□□　様</v>
      </c>
      <c r="B10" s="696"/>
      <c r="C10" s="696"/>
      <c r="D10" s="697"/>
      <c r="E10" s="697"/>
      <c r="F10" s="130"/>
      <c r="G10" s="130"/>
      <c r="H10" s="130"/>
      <c r="I10" s="130"/>
      <c r="J10" s="768"/>
      <c r="K10" s="768"/>
      <c r="L10" s="768"/>
      <c r="M10" s="768"/>
      <c r="N10" s="768"/>
      <c r="O10" s="768"/>
      <c r="P10" s="768"/>
      <c r="Q10" s="768"/>
      <c r="R10" s="768"/>
    </row>
    <row r="11" spans="1:18" ht="15" customHeight="1">
      <c r="A11" s="695" t="str">
        <f>CONCATENATE('一括記入シート（最初）'!$C$36,"　",'一括記入シート（最初）'!$D$36,"　","様")</f>
        <v>　　様</v>
      </c>
      <c r="B11" s="696"/>
      <c r="C11" s="696"/>
      <c r="D11" s="697"/>
      <c r="E11" s="697"/>
      <c r="F11" s="130"/>
      <c r="G11" s="130"/>
      <c r="H11" s="130"/>
      <c r="I11" s="130"/>
      <c r="J11" s="768"/>
      <c r="K11" s="768"/>
      <c r="L11" s="768"/>
      <c r="M11" s="768"/>
      <c r="N11" s="768"/>
      <c r="O11" s="768"/>
      <c r="P11" s="768"/>
      <c r="Q11" s="768"/>
      <c r="R11" s="768"/>
    </row>
    <row r="12" spans="1:18" ht="15" customHeight="1">
      <c r="A12" s="695" t="str">
        <f>CONCATENATE('一括記入シート（最初）'!$C$37,"　",'一括記入シート（最初）'!$D$37,"　","様")</f>
        <v>　　様</v>
      </c>
      <c r="B12" s="696"/>
      <c r="C12" s="696"/>
      <c r="D12" s="697"/>
      <c r="E12" s="697"/>
      <c r="F12" s="130"/>
      <c r="G12" s="130"/>
      <c r="H12" s="130"/>
      <c r="I12" s="130"/>
      <c r="J12" s="412"/>
      <c r="K12" s="412"/>
      <c r="L12" s="412"/>
      <c r="M12" s="412"/>
      <c r="N12" s="412"/>
      <c r="O12" s="412"/>
      <c r="P12" s="412"/>
      <c r="Q12" s="412"/>
      <c r="R12" s="412"/>
    </row>
    <row r="13" spans="1:18" ht="15" customHeight="1">
      <c r="A13" s="695"/>
      <c r="B13" s="696"/>
      <c r="C13" s="696"/>
      <c r="D13" s="697"/>
      <c r="E13" s="697"/>
      <c r="F13" s="785" t="str">
        <f>IF(ISBLANK('一括記入シート（最初）'!$C$14),"",'一括記入シート（最初）'!$C$14)</f>
        <v>○○水土里会</v>
      </c>
      <c r="G13" s="785"/>
      <c r="H13" s="785"/>
      <c r="I13" s="785"/>
    </row>
    <row r="14" spans="1:18" ht="14.4">
      <c r="A14" s="130"/>
      <c r="B14" s="130"/>
      <c r="C14" s="130"/>
      <c r="D14" s="130"/>
      <c r="E14" s="131"/>
      <c r="F14" s="786" t="s">
        <v>439</v>
      </c>
      <c r="G14" s="769" t="str">
        <f>IF(ISBLANK('一括記入シート（最初）'!$C$16),"",'一括記入シート（最初）'!$C$16)</f>
        <v>○○　○○</v>
      </c>
      <c r="H14" s="787"/>
      <c r="I14" s="788"/>
      <c r="J14" s="768" t="s">
        <v>541</v>
      </c>
      <c r="K14" s="768"/>
      <c r="L14" s="768"/>
      <c r="M14" s="768"/>
      <c r="N14" s="768"/>
      <c r="O14" s="768"/>
      <c r="P14" s="768"/>
      <c r="Q14" s="768"/>
      <c r="R14" s="768"/>
    </row>
    <row r="15" spans="1:18" ht="14.4">
      <c r="A15" s="130"/>
      <c r="B15" s="130"/>
      <c r="C15" s="130"/>
      <c r="D15" s="130"/>
      <c r="E15" s="131"/>
      <c r="F15" s="786"/>
      <c r="G15" s="787"/>
      <c r="H15" s="787"/>
      <c r="I15" s="697"/>
      <c r="J15" s="768"/>
      <c r="K15" s="768"/>
      <c r="L15" s="768"/>
      <c r="M15" s="768"/>
      <c r="N15" s="768"/>
      <c r="O15" s="768"/>
      <c r="P15" s="768"/>
      <c r="Q15" s="768"/>
      <c r="R15" s="768"/>
    </row>
    <row r="16" spans="1:18" ht="14.4">
      <c r="A16" s="130"/>
      <c r="B16" s="130"/>
      <c r="C16" s="130"/>
      <c r="D16" s="130"/>
      <c r="E16" s="130"/>
      <c r="F16" s="130"/>
      <c r="G16" s="769" t="s">
        <v>534</v>
      </c>
      <c r="H16" s="769"/>
      <c r="I16" s="130"/>
    </row>
    <row r="17" spans="1:24">
      <c r="A17" s="718" t="s">
        <v>529</v>
      </c>
      <c r="B17" s="718"/>
      <c r="C17" s="718"/>
      <c r="D17" s="718"/>
      <c r="E17" s="718"/>
      <c r="F17" s="718"/>
      <c r="G17" s="718"/>
      <c r="H17" s="718"/>
      <c r="I17" s="718"/>
    </row>
    <row r="18" spans="1:24">
      <c r="A18" s="770"/>
      <c r="B18" s="770"/>
      <c r="C18" s="770"/>
      <c r="D18" s="770"/>
      <c r="E18" s="770"/>
      <c r="F18" s="770"/>
      <c r="G18" s="770"/>
      <c r="H18" s="770"/>
      <c r="I18" s="770"/>
    </row>
    <row r="19" spans="1:24" ht="14.4">
      <c r="A19" s="130"/>
      <c r="B19" s="130"/>
      <c r="C19" s="130"/>
      <c r="D19" s="130"/>
      <c r="E19" s="180" t="s">
        <v>176</v>
      </c>
      <c r="F19" s="130"/>
      <c r="G19" s="130"/>
      <c r="H19" s="130"/>
      <c r="I19" s="130"/>
    </row>
    <row r="20" spans="1:24" ht="14.4">
      <c r="A20" s="130"/>
      <c r="B20" s="130"/>
      <c r="C20" s="130"/>
      <c r="D20" s="130"/>
      <c r="E20" s="130"/>
      <c r="F20" s="130"/>
      <c r="G20" s="130"/>
      <c r="H20" s="130"/>
      <c r="I20" s="130"/>
    </row>
    <row r="21" spans="1:24" ht="15.75" customHeight="1">
      <c r="A21" s="771" t="s">
        <v>41</v>
      </c>
      <c r="B21" s="772"/>
      <c r="C21" s="775" t="str">
        <f>IF(ISBLANK('一括記入シート（最初）'!$C$13),"",'一括記入シート（最初）'!$C$13)</f>
        <v>令和　7　年度</v>
      </c>
      <c r="D21" s="776"/>
      <c r="E21" s="776"/>
      <c r="F21" s="777" t="s">
        <v>1076</v>
      </c>
      <c r="G21" s="778"/>
      <c r="H21" s="778"/>
      <c r="I21" s="779"/>
      <c r="J21" s="68"/>
    </row>
    <row r="22" spans="1:24" ht="18.600000000000001" customHeight="1">
      <c r="A22" s="773"/>
      <c r="B22" s="774"/>
      <c r="C22" s="780" t="str">
        <f>IF(ISBLANK('一括記入シート（最初）'!$C$14),"",'一括記入シート（最初）'!$C$14)</f>
        <v>○○水土里会</v>
      </c>
      <c r="D22" s="781"/>
      <c r="E22" s="781"/>
      <c r="F22" s="782" t="str">
        <f>IF(ISBLANK('一括記入シート（最初）'!$C$25),"",'一括記入シート（最初）'!$C$25)</f>
        <v>用水路補修工事</v>
      </c>
      <c r="G22" s="783"/>
      <c r="H22" s="783"/>
      <c r="I22" s="784"/>
      <c r="J22" s="68"/>
    </row>
    <row r="23" spans="1:24" ht="32.25" customHeight="1">
      <c r="A23" s="710" t="s">
        <v>133</v>
      </c>
      <c r="B23" s="761"/>
      <c r="C23" s="762"/>
      <c r="D23" s="763"/>
      <c r="E23" s="763"/>
      <c r="F23" s="763"/>
      <c r="G23" s="763"/>
      <c r="H23" s="763"/>
      <c r="I23" s="764"/>
      <c r="J23" s="744" t="s">
        <v>462</v>
      </c>
      <c r="K23" s="735"/>
      <c r="L23" s="735"/>
      <c r="M23" s="735"/>
      <c r="N23" s="735"/>
      <c r="O23" s="735"/>
      <c r="P23" s="735"/>
      <c r="Q23" s="735"/>
      <c r="R23" s="735"/>
      <c r="S23" s="735"/>
      <c r="T23" s="735"/>
      <c r="U23" s="735"/>
      <c r="V23" s="735"/>
      <c r="W23" s="735"/>
    </row>
    <row r="24" spans="1:24" ht="18.600000000000001" customHeight="1">
      <c r="A24" s="710" t="s">
        <v>321</v>
      </c>
      <c r="B24" s="761"/>
      <c r="C24" s="181"/>
      <c r="D24" s="765" t="s">
        <v>317</v>
      </c>
      <c r="E24" s="766"/>
      <c r="F24" s="766"/>
      <c r="G24" s="766"/>
      <c r="H24" s="766"/>
      <c r="I24" s="767"/>
      <c r="J24" s="123"/>
    </row>
    <row r="25" spans="1:24" ht="18.600000000000001" customHeight="1">
      <c r="A25" s="710" t="s">
        <v>177</v>
      </c>
      <c r="B25" s="711"/>
      <c r="C25" s="1062" t="str">
        <f>IF(ISBLANK('一括記入シート（最初）'!$C$24),"",'一括記入シート（最初）'!$C$24)</f>
        <v>上田市〇〇（△△）</v>
      </c>
      <c r="D25" s="719"/>
      <c r="E25" s="719"/>
      <c r="F25" s="719"/>
      <c r="G25" s="719"/>
      <c r="H25" s="719"/>
      <c r="I25" s="720"/>
      <c r="J25" s="123"/>
    </row>
    <row r="26" spans="1:24" ht="18.600000000000001" customHeight="1">
      <c r="A26" s="710" t="s">
        <v>179</v>
      </c>
      <c r="B26" s="711"/>
      <c r="C26" s="181"/>
      <c r="D26" s="1061" t="str">
        <f>IF(ISBLANK('一括記入シート（最初）'!$J$54),"",'一括記入シート（最初）'!$J$54)</f>
        <v>令和年月日</v>
      </c>
      <c r="E26" s="747"/>
      <c r="F26" s="747"/>
      <c r="G26" s="747"/>
      <c r="H26" s="747"/>
      <c r="I26" s="748"/>
      <c r="J26" s="372"/>
      <c r="K26" s="373"/>
      <c r="L26" s="373"/>
      <c r="M26" s="373"/>
      <c r="N26" s="373"/>
      <c r="O26" s="373"/>
      <c r="P26" s="373"/>
      <c r="Q26" s="361"/>
      <c r="R26" s="361"/>
      <c r="S26" s="361"/>
      <c r="T26" s="361"/>
      <c r="U26" s="361"/>
      <c r="V26" s="361"/>
      <c r="W26" s="361"/>
      <c r="X26" s="361"/>
    </row>
    <row r="27" spans="1:24" ht="17.25" customHeight="1">
      <c r="A27" s="749" t="s">
        <v>519</v>
      </c>
      <c r="B27" s="750"/>
      <c r="C27" s="282"/>
      <c r="D27" s="755" t="str">
        <f>IF(ISBLANK('一括記入シート（最初）'!$E$14),"",'一括記入シート（最初）'!$E$14)</f>
        <v/>
      </c>
      <c r="E27" s="755"/>
      <c r="F27" s="755"/>
      <c r="G27" s="755" t="str">
        <f>IF(ISBLANK('一括記入シート（最初）'!$E$14),"",'一括記入シート（最初）'!$E$14)</f>
        <v/>
      </c>
      <c r="H27" s="755"/>
      <c r="I27" s="756"/>
      <c r="J27" s="372"/>
      <c r="K27" s="374"/>
      <c r="L27" s="373"/>
      <c r="M27" s="373"/>
      <c r="N27" s="373"/>
      <c r="O27" s="373"/>
      <c r="P27" s="373"/>
      <c r="Q27" s="361"/>
      <c r="R27" s="361"/>
      <c r="S27" s="361"/>
      <c r="T27" s="361"/>
      <c r="U27" s="361"/>
      <c r="V27" s="361"/>
      <c r="W27" s="361"/>
      <c r="X27" s="361"/>
    </row>
    <row r="28" spans="1:24" ht="17.25" customHeight="1">
      <c r="A28" s="751"/>
      <c r="B28" s="752"/>
      <c r="C28" s="283"/>
      <c r="D28" s="757" t="s">
        <v>440</v>
      </c>
      <c r="E28" s="757"/>
      <c r="F28" s="284" t="s">
        <v>390</v>
      </c>
      <c r="G28" s="757"/>
      <c r="H28" s="757"/>
      <c r="I28" s="758"/>
      <c r="J28" s="372"/>
      <c r="K28" s="373"/>
      <c r="L28" s="373"/>
      <c r="M28" s="373"/>
      <c r="N28" s="373"/>
      <c r="O28" s="373"/>
      <c r="P28" s="373"/>
      <c r="Q28" s="361"/>
      <c r="R28" s="361"/>
      <c r="S28" s="361"/>
      <c r="T28" s="361"/>
      <c r="U28" s="361"/>
      <c r="V28" s="361"/>
      <c r="W28" s="361"/>
      <c r="X28" s="361"/>
    </row>
    <row r="29" spans="1:24" ht="16.5" customHeight="1">
      <c r="A29" s="751"/>
      <c r="B29" s="752"/>
      <c r="C29" s="130"/>
      <c r="D29" s="759" t="s">
        <v>429</v>
      </c>
      <c r="E29" s="759"/>
      <c r="F29" s="759"/>
      <c r="G29" s="759"/>
      <c r="H29" s="759"/>
      <c r="I29" s="760"/>
      <c r="J29" s="735" t="s">
        <v>457</v>
      </c>
      <c r="K29" s="735"/>
      <c r="L29" s="735"/>
      <c r="M29" s="735"/>
      <c r="N29" s="735"/>
      <c r="O29" s="735"/>
      <c r="P29" s="735"/>
      <c r="Q29" s="735"/>
      <c r="R29" s="735"/>
      <c r="S29" s="735"/>
      <c r="T29" s="735"/>
      <c r="U29" s="735"/>
      <c r="V29" s="735"/>
      <c r="W29" s="363"/>
      <c r="X29" s="363"/>
    </row>
    <row r="30" spans="1:24" ht="17.25" customHeight="1">
      <c r="A30" s="753"/>
      <c r="B30" s="754"/>
      <c r="C30" s="736" t="s">
        <v>180</v>
      </c>
      <c r="D30" s="737"/>
      <c r="E30" s="738" t="s">
        <v>430</v>
      </c>
      <c r="F30" s="739"/>
      <c r="G30" s="740" t="s">
        <v>395</v>
      </c>
      <c r="H30" s="740"/>
      <c r="I30" s="741"/>
      <c r="J30" s="735"/>
      <c r="K30" s="735"/>
      <c r="L30" s="735"/>
      <c r="M30" s="735"/>
      <c r="N30" s="735"/>
      <c r="O30" s="735"/>
      <c r="P30" s="735"/>
      <c r="Q30" s="735"/>
      <c r="R30" s="735"/>
      <c r="S30" s="735"/>
      <c r="T30" s="735"/>
      <c r="U30" s="735"/>
      <c r="V30" s="735"/>
      <c r="W30" s="363"/>
      <c r="X30" s="363"/>
    </row>
    <row r="31" spans="1:24" ht="17.25" customHeight="1">
      <c r="A31" s="727" t="s">
        <v>391</v>
      </c>
      <c r="B31" s="728"/>
      <c r="C31" s="183"/>
      <c r="D31" s="729" t="s">
        <v>428</v>
      </c>
      <c r="E31" s="729"/>
      <c r="F31" s="742" t="s">
        <v>509</v>
      </c>
      <c r="G31" s="742"/>
      <c r="H31" s="742"/>
      <c r="I31" s="743"/>
      <c r="J31" s="744" t="s">
        <v>831</v>
      </c>
      <c r="K31" s="735"/>
      <c r="L31" s="735"/>
      <c r="M31" s="735"/>
      <c r="N31" s="735"/>
      <c r="O31" s="735"/>
      <c r="P31" s="735"/>
      <c r="Q31" s="735"/>
      <c r="R31" s="735"/>
      <c r="S31" s="735"/>
      <c r="T31" s="735"/>
      <c r="U31" s="735"/>
      <c r="V31" s="735"/>
      <c r="W31" s="735"/>
      <c r="X31" s="735"/>
    </row>
    <row r="32" spans="1:24" ht="17.25" customHeight="1">
      <c r="A32" s="727"/>
      <c r="B32" s="728"/>
      <c r="C32" s="182"/>
      <c r="D32" s="745" t="s">
        <v>441</v>
      </c>
      <c r="E32" s="745"/>
      <c r="F32" s="745"/>
      <c r="G32" s="745"/>
      <c r="H32" s="745"/>
      <c r="I32" s="746"/>
      <c r="J32" s="744"/>
      <c r="K32" s="735"/>
      <c r="L32" s="735"/>
      <c r="M32" s="735"/>
      <c r="N32" s="735"/>
      <c r="O32" s="735"/>
      <c r="P32" s="735"/>
      <c r="Q32" s="735"/>
      <c r="R32" s="735"/>
      <c r="S32" s="735"/>
      <c r="T32" s="735"/>
      <c r="U32" s="735"/>
      <c r="V32" s="735"/>
      <c r="W32" s="735"/>
      <c r="X32" s="735"/>
    </row>
    <row r="33" spans="1:24" ht="17.25" customHeight="1">
      <c r="A33" s="727" t="s">
        <v>460</v>
      </c>
      <c r="B33" s="728"/>
      <c r="C33" s="183"/>
      <c r="D33" s="729" t="s">
        <v>427</v>
      </c>
      <c r="E33" s="730"/>
      <c r="F33" s="730"/>
      <c r="G33" s="731" t="s">
        <v>318</v>
      </c>
      <c r="H33" s="731"/>
      <c r="I33" s="732"/>
      <c r="J33" s="362"/>
      <c r="K33" s="363"/>
      <c r="L33" s="363"/>
      <c r="M33" s="363"/>
      <c r="N33" s="363"/>
      <c r="O33" s="363"/>
      <c r="P33" s="363"/>
      <c r="Q33" s="363"/>
      <c r="R33" s="363"/>
      <c r="S33" s="363"/>
      <c r="T33" s="363"/>
      <c r="U33" s="363"/>
      <c r="V33" s="363"/>
      <c r="W33" s="363"/>
      <c r="X33" s="363"/>
    </row>
    <row r="34" spans="1:24" ht="17.25" customHeight="1">
      <c r="A34" s="727"/>
      <c r="B34" s="728"/>
      <c r="C34" s="182"/>
      <c r="D34" s="733"/>
      <c r="E34" s="733"/>
      <c r="F34" s="733"/>
      <c r="G34" s="733"/>
      <c r="H34" s="733"/>
      <c r="I34" s="734"/>
      <c r="J34" s="364" t="s">
        <v>488</v>
      </c>
      <c r="K34" s="365"/>
      <c r="L34" s="365"/>
      <c r="M34" s="365"/>
      <c r="N34" s="365"/>
      <c r="O34" s="365"/>
      <c r="P34" s="363"/>
      <c r="Q34" s="363"/>
      <c r="R34" s="363"/>
      <c r="S34" s="363"/>
      <c r="T34" s="363"/>
      <c r="U34" s="363"/>
      <c r="V34" s="363"/>
      <c r="W34" s="363"/>
      <c r="X34" s="363"/>
    </row>
    <row r="35" spans="1:24" ht="17.25" customHeight="1">
      <c r="A35" s="710" t="s">
        <v>181</v>
      </c>
      <c r="B35" s="711"/>
      <c r="C35" s="181"/>
      <c r="D35" s="719" t="s">
        <v>182</v>
      </c>
      <c r="E35" s="719"/>
      <c r="F35" s="719"/>
      <c r="G35" s="719"/>
      <c r="H35" s="719"/>
      <c r="I35" s="720"/>
    </row>
    <row r="36" spans="1:24" ht="17.25" customHeight="1">
      <c r="A36" s="710" t="s">
        <v>183</v>
      </c>
      <c r="B36" s="711"/>
      <c r="C36" s="181"/>
      <c r="D36" s="719" t="s">
        <v>182</v>
      </c>
      <c r="E36" s="719"/>
      <c r="F36" s="719"/>
      <c r="G36" s="719"/>
      <c r="H36" s="719"/>
      <c r="I36" s="720"/>
    </row>
    <row r="37" spans="1:24" ht="17.25" customHeight="1">
      <c r="A37" s="710" t="s">
        <v>524</v>
      </c>
      <c r="B37" s="711"/>
      <c r="C37" s="184" t="s">
        <v>184</v>
      </c>
      <c r="D37" s="721" t="s">
        <v>526</v>
      </c>
      <c r="E37" s="721"/>
      <c r="F37" s="721"/>
      <c r="G37" s="721"/>
      <c r="H37" s="721"/>
      <c r="I37" s="722"/>
    </row>
    <row r="38" spans="1:24" ht="17.25" customHeight="1">
      <c r="A38" s="710"/>
      <c r="B38" s="711"/>
      <c r="C38" s="185"/>
      <c r="D38" s="723"/>
      <c r="E38" s="723"/>
      <c r="F38" s="723"/>
      <c r="G38" s="723"/>
      <c r="H38" s="723"/>
      <c r="I38" s="724"/>
    </row>
    <row r="39" spans="1:24" ht="17.25" customHeight="1">
      <c r="A39" s="710"/>
      <c r="B39" s="711"/>
      <c r="C39" s="185"/>
      <c r="D39" s="723"/>
      <c r="E39" s="723"/>
      <c r="F39" s="723"/>
      <c r="G39" s="723"/>
      <c r="H39" s="723"/>
      <c r="I39" s="724"/>
    </row>
    <row r="40" spans="1:24" ht="17.25" customHeight="1">
      <c r="A40" s="710"/>
      <c r="B40" s="711"/>
      <c r="C40" s="185"/>
      <c r="D40" s="723"/>
      <c r="E40" s="723"/>
      <c r="F40" s="723"/>
      <c r="G40" s="723"/>
      <c r="H40" s="723"/>
      <c r="I40" s="724"/>
    </row>
    <row r="41" spans="1:24" ht="17.25" customHeight="1">
      <c r="A41" s="710"/>
      <c r="B41" s="711"/>
      <c r="C41" s="185"/>
      <c r="D41" s="723"/>
      <c r="E41" s="723"/>
      <c r="F41" s="723"/>
      <c r="G41" s="723"/>
      <c r="H41" s="723"/>
      <c r="I41" s="724"/>
    </row>
    <row r="42" spans="1:24" ht="15.75" customHeight="1">
      <c r="A42" s="710"/>
      <c r="B42" s="711"/>
      <c r="C42" s="185"/>
      <c r="D42" s="723"/>
      <c r="E42" s="723"/>
      <c r="F42" s="723"/>
      <c r="G42" s="723"/>
      <c r="H42" s="723"/>
      <c r="I42" s="724"/>
    </row>
    <row r="43" spans="1:24" ht="17.25" customHeight="1">
      <c r="A43" s="710"/>
      <c r="B43" s="711"/>
      <c r="C43" s="186" t="s">
        <v>185</v>
      </c>
      <c r="D43" s="725" t="s">
        <v>525</v>
      </c>
      <c r="E43" s="725"/>
      <c r="F43" s="725"/>
      <c r="G43" s="725"/>
      <c r="H43" s="725"/>
      <c r="I43" s="726"/>
    </row>
    <row r="44" spans="1:24" ht="17.25" customHeight="1">
      <c r="A44" s="710" t="s">
        <v>186</v>
      </c>
      <c r="B44" s="711"/>
      <c r="C44" s="185" t="s">
        <v>184</v>
      </c>
      <c r="D44" s="712" t="s">
        <v>528</v>
      </c>
      <c r="E44" s="712"/>
      <c r="F44" s="712"/>
      <c r="G44" s="712"/>
      <c r="H44" s="712"/>
      <c r="I44" s="713"/>
    </row>
    <row r="45" spans="1:24" ht="13.5" customHeight="1">
      <c r="A45" s="710"/>
      <c r="B45" s="711"/>
      <c r="C45" s="185"/>
      <c r="D45" s="712"/>
      <c r="E45" s="712"/>
      <c r="F45" s="712"/>
      <c r="G45" s="712"/>
      <c r="H45" s="712"/>
      <c r="I45" s="713"/>
    </row>
    <row r="46" spans="1:24" ht="17.25" customHeight="1">
      <c r="A46" s="710"/>
      <c r="B46" s="711"/>
      <c r="C46" s="185" t="s">
        <v>185</v>
      </c>
      <c r="D46" s="712" t="s">
        <v>527</v>
      </c>
      <c r="E46" s="712"/>
      <c r="F46" s="712"/>
      <c r="G46" s="712"/>
      <c r="H46" s="712"/>
      <c r="I46" s="713"/>
    </row>
    <row r="47" spans="1:24" ht="13.2" customHeight="1">
      <c r="A47" s="710"/>
      <c r="B47" s="711"/>
      <c r="C47" s="187"/>
      <c r="D47" s="714"/>
      <c r="E47" s="714"/>
      <c r="F47" s="714"/>
      <c r="G47" s="714"/>
      <c r="H47" s="714"/>
      <c r="I47" s="715"/>
    </row>
    <row r="48" spans="1:24" ht="18" customHeight="1">
      <c r="A48" s="716" t="s">
        <v>458</v>
      </c>
      <c r="B48" s="717"/>
      <c r="C48" s="255"/>
      <c r="D48" s="258" t="s">
        <v>461</v>
      </c>
      <c r="E48" s="256"/>
      <c r="F48" s="256"/>
      <c r="G48" s="256"/>
      <c r="H48" s="256"/>
      <c r="I48" s="257"/>
    </row>
    <row r="49" spans="1:17" ht="38.25" customHeight="1">
      <c r="A49" s="718" t="s">
        <v>1077</v>
      </c>
      <c r="B49" s="718"/>
      <c r="C49" s="718"/>
      <c r="D49" s="718"/>
      <c r="E49" s="718"/>
      <c r="F49" s="718"/>
      <c r="G49" s="718"/>
      <c r="H49" s="718"/>
      <c r="I49" s="718"/>
    </row>
    <row r="52" spans="1:17" ht="22.5" hidden="1" customHeight="1">
      <c r="A52" s="701" t="s">
        <v>178</v>
      </c>
      <c r="B52" s="702"/>
      <c r="D52" s="703"/>
      <c r="E52" s="704"/>
      <c r="F52" s="704"/>
      <c r="G52" s="704"/>
      <c r="H52" s="704"/>
      <c r="I52" s="704"/>
      <c r="J52" s="366" t="s">
        <v>490</v>
      </c>
      <c r="K52" s="367" t="s">
        <v>489</v>
      </c>
      <c r="L52" s="363"/>
      <c r="M52" s="363"/>
      <c r="N52" s="363"/>
      <c r="O52" s="363"/>
      <c r="P52" s="363"/>
      <c r="Q52" s="363"/>
    </row>
    <row r="53" spans="1:17" ht="17.25" hidden="1" customHeight="1">
      <c r="A53" s="27" t="s">
        <v>187</v>
      </c>
      <c r="B53" s="705" t="s">
        <v>3</v>
      </c>
      <c r="C53" s="705"/>
      <c r="D53" s="705"/>
      <c r="E53" s="705"/>
      <c r="F53" s="705" t="s">
        <v>188</v>
      </c>
      <c r="G53" s="705"/>
      <c r="H53" s="705"/>
      <c r="I53" s="705"/>
      <c r="J53" s="368"/>
      <c r="K53" s="369"/>
    </row>
    <row r="54" spans="1:17" ht="17.25" hidden="1" customHeight="1">
      <c r="A54" s="700" t="s">
        <v>189</v>
      </c>
      <c r="B54" s="700" t="s">
        <v>190</v>
      </c>
      <c r="C54" s="700"/>
      <c r="D54" s="700"/>
      <c r="E54" s="700"/>
      <c r="F54" s="700"/>
      <c r="G54" s="700"/>
      <c r="H54" s="700"/>
      <c r="I54" s="700"/>
      <c r="J54" s="53"/>
    </row>
    <row r="55" spans="1:17" ht="30.75" hidden="1" customHeight="1">
      <c r="A55" s="700"/>
      <c r="B55" s="706" t="s">
        <v>191</v>
      </c>
      <c r="C55" s="707"/>
      <c r="D55" s="707"/>
      <c r="E55" s="708"/>
      <c r="F55" s="709" t="s">
        <v>313</v>
      </c>
      <c r="G55" s="709"/>
      <c r="H55" s="709"/>
      <c r="I55" s="709"/>
      <c r="J55" s="53"/>
    </row>
    <row r="56" spans="1:17" ht="39" hidden="1" customHeight="1">
      <c r="A56" s="700"/>
      <c r="B56" s="709" t="s">
        <v>192</v>
      </c>
      <c r="C56" s="700"/>
      <c r="D56" s="700"/>
      <c r="E56" s="700"/>
      <c r="F56" s="709" t="s">
        <v>193</v>
      </c>
      <c r="G56" s="709"/>
      <c r="H56" s="709"/>
      <c r="I56" s="709"/>
      <c r="J56" s="70"/>
    </row>
    <row r="57" spans="1:17" ht="17.25" hidden="1" customHeight="1">
      <c r="A57" s="700" t="s">
        <v>194</v>
      </c>
      <c r="B57" s="700" t="s">
        <v>195</v>
      </c>
      <c r="C57" s="700"/>
      <c r="D57" s="700"/>
      <c r="E57" s="700"/>
      <c r="F57" s="700"/>
      <c r="G57" s="700"/>
      <c r="H57" s="700"/>
      <c r="I57" s="700"/>
      <c r="J57" s="53"/>
    </row>
    <row r="58" spans="1:17" ht="17.25" hidden="1" customHeight="1">
      <c r="A58" s="700"/>
      <c r="B58" s="700" t="s">
        <v>196</v>
      </c>
      <c r="C58" s="700"/>
      <c r="D58" s="700"/>
      <c r="E58" s="700"/>
      <c r="F58" s="700" t="s">
        <v>314</v>
      </c>
      <c r="G58" s="700"/>
      <c r="H58" s="700"/>
      <c r="I58" s="700"/>
      <c r="J58" s="53"/>
    </row>
    <row r="59" spans="1:17" ht="17.25" hidden="1" customHeight="1">
      <c r="A59" s="700"/>
      <c r="B59" s="700" t="s">
        <v>198</v>
      </c>
      <c r="C59" s="700"/>
      <c r="D59" s="700"/>
      <c r="E59" s="700"/>
      <c r="F59" s="700" t="s">
        <v>199</v>
      </c>
      <c r="G59" s="700"/>
      <c r="H59" s="700"/>
      <c r="I59" s="700"/>
      <c r="J59" s="53"/>
    </row>
    <row r="60" spans="1:17" ht="17.25" hidden="1" customHeight="1">
      <c r="A60" s="700" t="s">
        <v>200</v>
      </c>
      <c r="B60" s="700" t="s">
        <v>201</v>
      </c>
      <c r="C60" s="700"/>
      <c r="D60" s="700"/>
      <c r="E60" s="700"/>
      <c r="F60" s="700"/>
      <c r="G60" s="700"/>
      <c r="H60" s="700"/>
      <c r="I60" s="700"/>
      <c r="J60" s="53"/>
    </row>
    <row r="61" spans="1:17" ht="17.25" hidden="1" customHeight="1">
      <c r="A61" s="700"/>
      <c r="B61" s="700" t="s">
        <v>202</v>
      </c>
      <c r="C61" s="700"/>
      <c r="D61" s="700"/>
      <c r="E61" s="700"/>
      <c r="F61" s="700"/>
      <c r="G61" s="700"/>
      <c r="H61" s="700"/>
      <c r="I61" s="700"/>
      <c r="J61" s="53"/>
    </row>
    <row r="62" spans="1:17" ht="17.25" hidden="1" customHeight="1">
      <c r="A62" s="700"/>
      <c r="B62" s="700" t="s">
        <v>203</v>
      </c>
      <c r="C62" s="700"/>
      <c r="D62" s="700"/>
      <c r="E62" s="700"/>
      <c r="F62" s="700"/>
      <c r="G62" s="700"/>
      <c r="H62" s="700"/>
      <c r="I62" s="700"/>
      <c r="J62" s="53"/>
    </row>
    <row r="63" spans="1:17" ht="17.25" hidden="1" customHeight="1">
      <c r="A63" s="700"/>
      <c r="B63" s="700" t="s">
        <v>204</v>
      </c>
      <c r="C63" s="700"/>
      <c r="D63" s="700"/>
      <c r="E63" s="700"/>
      <c r="F63" s="700"/>
      <c r="G63" s="700"/>
      <c r="H63" s="700"/>
      <c r="I63" s="700"/>
      <c r="J63" s="53"/>
    </row>
    <row r="64" spans="1:17" ht="17.25" hidden="1" customHeight="1">
      <c r="A64" s="13" t="s">
        <v>205</v>
      </c>
    </row>
    <row r="65" spans="1:9" ht="25.5" hidden="1" customHeight="1">
      <c r="A65" s="698" t="s">
        <v>315</v>
      </c>
      <c r="B65" s="698"/>
      <c r="C65" s="698"/>
      <c r="D65" s="698"/>
      <c r="E65" s="698"/>
      <c r="F65" s="698"/>
      <c r="G65" s="698"/>
      <c r="H65" s="698"/>
      <c r="I65" s="698"/>
    </row>
    <row r="66" spans="1:9" hidden="1"/>
    <row r="67" spans="1:9" hidden="1"/>
    <row r="68" spans="1:9" hidden="1"/>
    <row r="69" spans="1:9" hidden="1"/>
    <row r="70" spans="1:9" s="69" customFormat="1">
      <c r="G70" s="699" t="s">
        <v>112</v>
      </c>
      <c r="H70" s="699"/>
      <c r="I70" s="699"/>
    </row>
    <row r="71" spans="1:9" s="69" customFormat="1">
      <c r="G71" s="112"/>
      <c r="H71" s="112"/>
      <c r="I71" s="112"/>
    </row>
    <row r="72" spans="1:9" s="69" customFormat="1">
      <c r="G72" s="699" t="s">
        <v>113</v>
      </c>
      <c r="H72" s="699"/>
      <c r="I72" s="699"/>
    </row>
  </sheetData>
  <mergeCells count="93">
    <mergeCell ref="J3:O4"/>
    <mergeCell ref="A13:E13"/>
    <mergeCell ref="F13:I13"/>
    <mergeCell ref="A17:I18"/>
    <mergeCell ref="A23:B23"/>
    <mergeCell ref="C3:G3"/>
    <mergeCell ref="H5:I5"/>
    <mergeCell ref="A8:E8"/>
    <mergeCell ref="A9:E9"/>
    <mergeCell ref="A10:E10"/>
    <mergeCell ref="I14:I15"/>
    <mergeCell ref="A11:E11"/>
    <mergeCell ref="F14:F15"/>
    <mergeCell ref="G14:H15"/>
    <mergeCell ref="G6:I6"/>
    <mergeCell ref="J5:R6"/>
    <mergeCell ref="A24:B24"/>
    <mergeCell ref="D24:I24"/>
    <mergeCell ref="A21:B22"/>
    <mergeCell ref="C21:E21"/>
    <mergeCell ref="F21:I21"/>
    <mergeCell ref="C23:I23"/>
    <mergeCell ref="A25:B25"/>
    <mergeCell ref="A26:B26"/>
    <mergeCell ref="D26:I26"/>
    <mergeCell ref="D27:I27"/>
    <mergeCell ref="D28:E28"/>
    <mergeCell ref="G28:I28"/>
    <mergeCell ref="A27:B30"/>
    <mergeCell ref="C30:D30"/>
    <mergeCell ref="E30:F30"/>
    <mergeCell ref="C25:I25"/>
    <mergeCell ref="A31:B32"/>
    <mergeCell ref="D32:I32"/>
    <mergeCell ref="A33:B34"/>
    <mergeCell ref="D33:F33"/>
    <mergeCell ref="G33:I33"/>
    <mergeCell ref="D34:I34"/>
    <mergeCell ref="D31:E31"/>
    <mergeCell ref="F31:I31"/>
    <mergeCell ref="A49:I49"/>
    <mergeCell ref="A52:B52"/>
    <mergeCell ref="D52:I52"/>
    <mergeCell ref="A48:B48"/>
    <mergeCell ref="A35:B35"/>
    <mergeCell ref="D35:I35"/>
    <mergeCell ref="A36:B36"/>
    <mergeCell ref="D36:I36"/>
    <mergeCell ref="A37:B43"/>
    <mergeCell ref="D37:I42"/>
    <mergeCell ref="D43:I43"/>
    <mergeCell ref="D44:I45"/>
    <mergeCell ref="D46:I47"/>
    <mergeCell ref="G72:I72"/>
    <mergeCell ref="A60:A63"/>
    <mergeCell ref="B60:E60"/>
    <mergeCell ref="F60:I60"/>
    <mergeCell ref="B61:E61"/>
    <mergeCell ref="F61:I61"/>
    <mergeCell ref="B62:E62"/>
    <mergeCell ref="F62:I62"/>
    <mergeCell ref="B63:E63"/>
    <mergeCell ref="F63:I63"/>
    <mergeCell ref="G70:I70"/>
    <mergeCell ref="J23:W23"/>
    <mergeCell ref="J31:X32"/>
    <mergeCell ref="J29:V30"/>
    <mergeCell ref="J14:R15"/>
    <mergeCell ref="G30:I30"/>
    <mergeCell ref="F22:I22"/>
    <mergeCell ref="F57:I57"/>
    <mergeCell ref="F58:I58"/>
    <mergeCell ref="F59:I59"/>
    <mergeCell ref="F53:I53"/>
    <mergeCell ref="F54:I54"/>
    <mergeCell ref="F55:I55"/>
    <mergeCell ref="F56:I56"/>
    <mergeCell ref="A12:E12"/>
    <mergeCell ref="G16:H16"/>
    <mergeCell ref="D29:I29"/>
    <mergeCell ref="J8:R11"/>
    <mergeCell ref="A65:I65"/>
    <mergeCell ref="C22:E22"/>
    <mergeCell ref="A57:A59"/>
    <mergeCell ref="B57:E57"/>
    <mergeCell ref="B58:E58"/>
    <mergeCell ref="B59:E59"/>
    <mergeCell ref="B53:E53"/>
    <mergeCell ref="A54:A56"/>
    <mergeCell ref="B54:E54"/>
    <mergeCell ref="B55:E55"/>
    <mergeCell ref="B56:E56"/>
    <mergeCell ref="A44:B47"/>
  </mergeCells>
  <phoneticPr fontId="45"/>
  <hyperlinks>
    <hyperlink ref="G70:I70" location="関係書類一覧表!A1" display="関係書類一覧表!A1" xr:uid="{3F918FD8-33E9-4E8B-8DDA-27EF23D929B7}"/>
    <hyperlink ref="G72:I72" location="'一括記入シート（最初に記入してください）'!A1" display="'一括記入シート（最初に記入してください）'!A1" xr:uid="{E78F1133-4AA1-437E-9B9A-F3225D321183}"/>
  </hyperlinks>
  <pageMargins left="1.1416666666666666" right="0.35416666666666669" top="0.98402777777777783" bottom="0.98402777777777783" header="0.51180555555555562" footer="0.51180555555555562"/>
  <pageSetup paperSize="9" scale="92" firstPageNumber="4294963191" orientation="portrait" blackAndWhite="1" r:id="rId1"/>
  <headerFooter alignWithMargins="0">
    <oddHeader>&amp;R&amp;"ＭＳ Ｐゴシック"&amp;11(上田市様式２－２)</oddHeader>
  </headerFooter>
  <rowBreaks count="1" manualBreakCount="1">
    <brk id="49"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49D03-A1F7-4BE2-849D-F002644C2751}">
  <sheetPr>
    <tabColor indexed="13"/>
  </sheetPr>
  <dimension ref="A1:S28"/>
  <sheetViews>
    <sheetView workbookViewId="0"/>
  </sheetViews>
  <sheetFormatPr defaultRowHeight="13.2"/>
  <cols>
    <col min="1" max="1" width="4.21875" customWidth="1"/>
    <col min="2" max="2" width="22.44140625" customWidth="1"/>
    <col min="3" max="3" width="22.6640625" customWidth="1"/>
    <col min="4" max="4" width="34.77734375" customWidth="1"/>
    <col min="5" max="5" width="3.77734375" customWidth="1"/>
  </cols>
  <sheetData>
    <row r="1" spans="1:19" ht="36.75" customHeight="1">
      <c r="A1" s="32" t="s">
        <v>856</v>
      </c>
      <c r="B1" s="965" t="s">
        <v>322</v>
      </c>
      <c r="C1" s="965"/>
      <c r="D1" s="965"/>
      <c r="F1" s="391" t="s">
        <v>857</v>
      </c>
      <c r="G1" s="352"/>
      <c r="H1" s="353"/>
      <c r="I1" s="353"/>
      <c r="J1" s="353"/>
      <c r="K1" s="353"/>
      <c r="L1" s="353"/>
      <c r="M1" s="353"/>
      <c r="N1" s="353"/>
      <c r="O1" s="353"/>
      <c r="P1" s="353"/>
      <c r="Q1" s="353"/>
      <c r="R1" s="353"/>
      <c r="S1" s="353"/>
    </row>
    <row r="2" spans="1:19" ht="34.5" customHeight="1">
      <c r="B2" s="17" t="s">
        <v>323</v>
      </c>
      <c r="C2" s="1064" t="s">
        <v>431</v>
      </c>
      <c r="D2" s="1064"/>
      <c r="F2" s="353"/>
      <c r="G2" s="353"/>
      <c r="H2" s="353"/>
      <c r="I2" s="353"/>
      <c r="J2" s="353"/>
      <c r="K2" s="353"/>
      <c r="L2" s="353"/>
      <c r="M2" s="353"/>
      <c r="N2" s="353"/>
      <c r="O2" s="353"/>
      <c r="P2" s="353"/>
      <c r="Q2" s="353"/>
      <c r="R2" s="353"/>
      <c r="S2" s="353"/>
    </row>
    <row r="3" spans="1:19" ht="34.5" customHeight="1">
      <c r="B3" s="17" t="s">
        <v>41</v>
      </c>
      <c r="C3" s="1065" t="str">
        <f>IF(ISBLANK('一括記入シート（最初）'!$C$25),"",'一括記入シート（最初）'!$C$25)</f>
        <v>用水路補修工事</v>
      </c>
      <c r="D3" s="1065"/>
      <c r="F3" s="353"/>
      <c r="G3" s="353"/>
      <c r="H3" s="353"/>
      <c r="I3" s="353"/>
      <c r="J3" s="353"/>
      <c r="K3" s="353"/>
      <c r="L3" s="353"/>
      <c r="M3" s="353"/>
      <c r="N3" s="353"/>
      <c r="O3" s="353"/>
      <c r="P3" s="353"/>
      <c r="Q3" s="353"/>
      <c r="R3" s="353"/>
      <c r="S3" s="353"/>
    </row>
    <row r="4" spans="1:19" ht="34.5" customHeight="1">
      <c r="B4" s="17" t="s">
        <v>517</v>
      </c>
      <c r="C4" s="1066" t="str">
        <f>IF(ISBLANK('一括記入シート（最初）'!$C$24),"",'一括記入シート（最初）'!$C$24)</f>
        <v>上田市〇〇（△△）</v>
      </c>
      <c r="D4" s="1066"/>
      <c r="F4" s="353"/>
      <c r="G4" s="353"/>
      <c r="H4" s="353"/>
      <c r="I4" s="353"/>
      <c r="J4" s="353"/>
      <c r="K4" s="353"/>
      <c r="L4" s="353"/>
      <c r="M4" s="353"/>
      <c r="N4" s="353"/>
      <c r="O4" s="353"/>
      <c r="P4" s="353"/>
      <c r="Q4" s="353"/>
      <c r="R4" s="353"/>
      <c r="S4" s="353"/>
    </row>
    <row r="5" spans="1:19" ht="34.5" customHeight="1">
      <c r="B5" s="145" t="s">
        <v>47</v>
      </c>
      <c r="C5" s="145" t="s">
        <v>324</v>
      </c>
      <c r="D5" s="145" t="s">
        <v>325</v>
      </c>
      <c r="F5" s="353"/>
      <c r="G5" s="353"/>
      <c r="H5" s="353"/>
      <c r="I5" s="353"/>
      <c r="J5" s="353"/>
      <c r="K5" s="353"/>
      <c r="L5" s="353"/>
      <c r="M5" s="353"/>
      <c r="N5" s="353"/>
      <c r="O5" s="353"/>
      <c r="P5" s="353"/>
      <c r="Q5" s="353"/>
      <c r="R5" s="353"/>
      <c r="S5" s="353"/>
    </row>
    <row r="6" spans="1:19" ht="34.5" customHeight="1">
      <c r="B6" s="146" t="str">
        <f>IF(ISBLANK('一括記入シート（最初）'!$C$33),"",'一括記入シート（最初）'!$C$33)</f>
        <v>(株)A建設</v>
      </c>
      <c r="C6" s="286"/>
      <c r="D6" s="286"/>
      <c r="F6" s="353"/>
      <c r="G6" s="353"/>
      <c r="H6" s="353"/>
      <c r="I6" s="353"/>
      <c r="J6" s="353"/>
      <c r="K6" s="353"/>
      <c r="L6" s="353"/>
      <c r="M6" s="353"/>
      <c r="N6" s="353"/>
      <c r="O6" s="353"/>
      <c r="P6" s="353"/>
      <c r="Q6" s="353"/>
      <c r="R6" s="353"/>
      <c r="S6" s="353"/>
    </row>
    <row r="7" spans="1:19" ht="34.5" customHeight="1">
      <c r="B7" s="146" t="str">
        <f>IF(ISBLANK('一括記入シート（最初）'!$C$34),"",'一括記入シート（最初）'!$C$34)</f>
        <v>(有)B建設</v>
      </c>
      <c r="C7" s="286"/>
      <c r="D7" s="286"/>
      <c r="F7" s="353"/>
      <c r="G7" s="353"/>
      <c r="H7" s="353"/>
      <c r="I7" s="353"/>
      <c r="J7" s="353"/>
      <c r="K7" s="353"/>
      <c r="L7" s="353"/>
      <c r="M7" s="353"/>
      <c r="N7" s="353"/>
      <c r="O7" s="353"/>
      <c r="P7" s="353"/>
      <c r="Q7" s="353"/>
      <c r="R7" s="353"/>
      <c r="S7" s="353"/>
    </row>
    <row r="8" spans="1:19" ht="34.5" customHeight="1">
      <c r="B8" s="146" t="str">
        <f>IF(ISBLANK('一括記入シート（最初）'!$C$35),"",'一括記入シート（最初）'!$C$35)</f>
        <v>C建設(株)</v>
      </c>
      <c r="C8" s="286"/>
      <c r="D8" s="286"/>
      <c r="F8" s="353"/>
      <c r="G8" s="353"/>
      <c r="H8" s="353"/>
      <c r="I8" s="353"/>
      <c r="J8" s="353"/>
      <c r="K8" s="353"/>
      <c r="L8" s="353"/>
      <c r="M8" s="353"/>
      <c r="N8" s="353"/>
      <c r="O8" s="353"/>
      <c r="P8" s="353"/>
      <c r="Q8" s="353"/>
      <c r="R8" s="353"/>
      <c r="S8" s="353"/>
    </row>
    <row r="9" spans="1:19" ht="34.5" customHeight="1">
      <c r="B9" s="146" t="str">
        <f>IF(ISBLANK('一括記入シート（最初）'!$C$36),"",'一括記入シート（最初）'!$C$36)</f>
        <v/>
      </c>
      <c r="C9" s="286"/>
      <c r="D9" s="286"/>
      <c r="F9" s="353"/>
      <c r="G9" s="353"/>
      <c r="H9" s="353"/>
      <c r="I9" s="353"/>
      <c r="J9" s="353"/>
      <c r="K9" s="353"/>
      <c r="L9" s="353"/>
      <c r="M9" s="353"/>
      <c r="N9" s="353"/>
      <c r="O9" s="353"/>
      <c r="P9" s="353"/>
      <c r="Q9" s="353"/>
      <c r="R9" s="353"/>
      <c r="S9" s="353"/>
    </row>
    <row r="10" spans="1:19" ht="34.5" customHeight="1">
      <c r="B10" s="146" t="str">
        <f>IF(ISBLANK('一括記入シート（最初）'!$C$37),"",'一括記入シート（最初）'!$C$37)</f>
        <v/>
      </c>
      <c r="C10" s="286"/>
      <c r="D10" s="286"/>
      <c r="F10" s="353"/>
      <c r="G10" s="353"/>
      <c r="H10" s="353"/>
      <c r="I10" s="353"/>
      <c r="J10" s="353"/>
      <c r="K10" s="353"/>
      <c r="L10" s="353"/>
      <c r="M10" s="353"/>
      <c r="N10" s="353"/>
      <c r="O10" s="353"/>
      <c r="P10" s="353"/>
      <c r="Q10" s="353"/>
      <c r="R10" s="353"/>
      <c r="S10" s="353"/>
    </row>
    <row r="11" spans="1:19" ht="34.5" customHeight="1">
      <c r="B11" s="287"/>
      <c r="C11" s="286"/>
      <c r="D11" s="286"/>
      <c r="F11" s="353"/>
      <c r="G11" s="353"/>
      <c r="H11" s="353"/>
      <c r="I11" s="353"/>
      <c r="J11" s="353"/>
      <c r="K11" s="353"/>
      <c r="L11" s="353"/>
      <c r="M11" s="353"/>
      <c r="N11" s="353"/>
      <c r="O11" s="353"/>
      <c r="P11" s="353"/>
      <c r="Q11" s="353"/>
      <c r="R11" s="353"/>
      <c r="S11" s="353"/>
    </row>
    <row r="12" spans="1:19" ht="34.5" customHeight="1">
      <c r="B12" s="287"/>
      <c r="C12" s="286"/>
      <c r="D12" s="286"/>
      <c r="F12" s="353"/>
      <c r="G12" s="353"/>
      <c r="H12" s="353"/>
      <c r="I12" s="353"/>
      <c r="J12" s="353"/>
      <c r="K12" s="353"/>
      <c r="L12" s="353"/>
      <c r="M12" s="353"/>
      <c r="N12" s="353"/>
      <c r="O12" s="353"/>
      <c r="P12" s="353"/>
      <c r="Q12" s="353"/>
      <c r="R12" s="353"/>
      <c r="S12" s="353"/>
    </row>
    <row r="13" spans="1:19" ht="34.5" customHeight="1">
      <c r="B13" s="288"/>
      <c r="C13" s="286"/>
      <c r="D13" s="286"/>
      <c r="F13" s="353"/>
      <c r="G13" s="353"/>
      <c r="H13" s="353"/>
      <c r="I13" s="353"/>
      <c r="J13" s="353"/>
      <c r="K13" s="353"/>
      <c r="L13" s="353"/>
      <c r="M13" s="353"/>
      <c r="N13" s="353"/>
      <c r="O13" s="353"/>
      <c r="P13" s="353"/>
      <c r="Q13" s="353"/>
      <c r="R13" s="353"/>
      <c r="S13" s="353"/>
    </row>
    <row r="14" spans="1:19" ht="34.5" customHeight="1">
      <c r="B14" s="289"/>
      <c r="C14" s="286"/>
      <c r="D14" s="286"/>
      <c r="F14" s="353"/>
      <c r="G14" s="353"/>
      <c r="H14" s="353"/>
      <c r="I14" s="353"/>
      <c r="J14" s="353"/>
      <c r="K14" s="353"/>
      <c r="L14" s="353"/>
      <c r="M14" s="353"/>
      <c r="N14" s="353"/>
      <c r="O14" s="353"/>
      <c r="P14" s="353"/>
      <c r="Q14" s="353"/>
      <c r="R14" s="353"/>
      <c r="S14" s="353"/>
    </row>
    <row r="15" spans="1:19" ht="34.5" customHeight="1">
      <c r="B15" s="17"/>
      <c r="C15" s="17"/>
      <c r="D15" s="17"/>
      <c r="F15" s="353"/>
      <c r="G15" s="353"/>
      <c r="H15" s="353"/>
      <c r="I15" s="353"/>
      <c r="J15" s="353"/>
      <c r="K15" s="353"/>
      <c r="L15" s="353"/>
      <c r="M15" s="353"/>
      <c r="N15" s="353"/>
      <c r="O15" s="353"/>
      <c r="P15" s="353"/>
      <c r="Q15" s="353"/>
      <c r="R15" s="353"/>
      <c r="S15" s="353"/>
    </row>
    <row r="16" spans="1:19" ht="34.5" customHeight="1">
      <c r="A16" s="163" t="s">
        <v>389</v>
      </c>
      <c r="F16" s="353"/>
      <c r="G16" s="353"/>
      <c r="H16" s="353"/>
      <c r="I16" s="353"/>
      <c r="J16" s="353"/>
      <c r="K16" s="353"/>
      <c r="L16" s="353"/>
      <c r="M16" s="353"/>
      <c r="N16" s="353"/>
      <c r="O16" s="353"/>
      <c r="P16" s="353"/>
      <c r="Q16" s="353"/>
      <c r="R16" s="353"/>
      <c r="S16" s="353"/>
    </row>
    <row r="17" spans="1:19" ht="34.5" customHeight="1">
      <c r="B17" s="147" t="s">
        <v>492</v>
      </c>
      <c r="F17" s="353"/>
      <c r="G17" s="353"/>
      <c r="H17" s="353"/>
      <c r="I17" s="353"/>
      <c r="J17" s="353"/>
      <c r="K17" s="353"/>
      <c r="L17" s="353"/>
      <c r="M17" s="353"/>
      <c r="N17" s="353"/>
      <c r="O17" s="353"/>
      <c r="P17" s="353"/>
      <c r="Q17" s="353"/>
      <c r="R17" s="353"/>
      <c r="S17" s="353"/>
    </row>
    <row r="18" spans="1:19" ht="34.5" customHeight="1">
      <c r="B18" s="163" t="s">
        <v>422</v>
      </c>
      <c r="F18" s="353"/>
      <c r="G18" s="353"/>
      <c r="H18" s="353"/>
      <c r="I18" s="353"/>
      <c r="J18" s="353"/>
      <c r="K18" s="353"/>
      <c r="L18" s="353"/>
      <c r="M18" s="353"/>
      <c r="N18" s="353"/>
      <c r="O18" s="353"/>
      <c r="P18" s="353"/>
      <c r="Q18" s="353"/>
      <c r="R18" s="353"/>
      <c r="S18" s="353"/>
    </row>
    <row r="19" spans="1:19" ht="34.5" customHeight="1">
      <c r="B19" s="163" t="s">
        <v>491</v>
      </c>
      <c r="F19" s="353"/>
      <c r="G19" s="353"/>
      <c r="H19" s="353"/>
      <c r="I19" s="353"/>
      <c r="J19" s="353"/>
      <c r="K19" s="353"/>
      <c r="L19" s="353"/>
      <c r="M19" s="353"/>
      <c r="N19" s="353"/>
      <c r="O19" s="353"/>
      <c r="P19" s="353"/>
      <c r="Q19" s="353"/>
      <c r="R19" s="353"/>
      <c r="S19" s="353"/>
    </row>
    <row r="20" spans="1:19" ht="34.5" customHeight="1">
      <c r="F20" s="353"/>
      <c r="G20" s="353"/>
      <c r="H20" s="353"/>
      <c r="I20" s="353"/>
      <c r="J20" s="353"/>
      <c r="K20" s="353"/>
      <c r="L20" s="353"/>
      <c r="M20" s="353"/>
      <c r="N20" s="353"/>
      <c r="O20" s="353"/>
      <c r="P20" s="353"/>
      <c r="Q20" s="353"/>
      <c r="R20" s="353"/>
      <c r="S20" s="353"/>
    </row>
    <row r="21" spans="1:19" ht="34.5" customHeight="1">
      <c r="F21" s="353"/>
      <c r="G21" s="353"/>
      <c r="H21" s="353"/>
      <c r="I21" s="353"/>
      <c r="J21" s="353"/>
      <c r="K21" s="353"/>
      <c r="L21" s="353"/>
      <c r="M21" s="353"/>
      <c r="N21" s="353"/>
      <c r="O21" s="353"/>
      <c r="P21" s="353"/>
      <c r="Q21" s="353"/>
      <c r="R21" s="353"/>
      <c r="S21" s="353"/>
    </row>
    <row r="22" spans="1:19">
      <c r="A22" s="353"/>
      <c r="B22" s="353"/>
      <c r="C22" s="353"/>
      <c r="D22" s="353"/>
      <c r="E22" s="353"/>
      <c r="F22" s="353"/>
      <c r="G22" s="353"/>
      <c r="H22" s="353"/>
      <c r="I22" s="353"/>
      <c r="J22" s="353"/>
      <c r="K22" s="353"/>
      <c r="L22" s="353"/>
      <c r="M22" s="353"/>
      <c r="N22" s="353"/>
      <c r="O22" s="353"/>
      <c r="P22" s="353"/>
      <c r="Q22" s="353"/>
      <c r="R22" s="353"/>
      <c r="S22" s="353"/>
    </row>
    <row r="23" spans="1:19">
      <c r="A23" s="353"/>
      <c r="B23" s="353"/>
      <c r="C23" s="353"/>
      <c r="D23" s="353"/>
      <c r="E23" s="353"/>
      <c r="F23" s="353"/>
      <c r="G23" s="353"/>
      <c r="H23" s="353"/>
      <c r="I23" s="353"/>
      <c r="J23" s="353"/>
      <c r="K23" s="353"/>
      <c r="L23" s="353"/>
      <c r="M23" s="353"/>
      <c r="N23" s="353"/>
      <c r="O23" s="353"/>
      <c r="P23" s="353"/>
      <c r="Q23" s="353"/>
      <c r="R23" s="353"/>
      <c r="S23" s="353"/>
    </row>
    <row r="24" spans="1:19">
      <c r="A24" s="353"/>
      <c r="B24" s="353"/>
      <c r="C24" s="353"/>
      <c r="D24" s="353"/>
      <c r="E24" s="353"/>
      <c r="F24" s="353"/>
      <c r="G24" s="353"/>
      <c r="H24" s="353"/>
      <c r="I24" s="353"/>
      <c r="J24" s="353"/>
      <c r="K24" s="353"/>
      <c r="L24" s="353"/>
      <c r="M24" s="353"/>
      <c r="N24" s="353"/>
      <c r="O24" s="353"/>
      <c r="P24" s="353"/>
      <c r="Q24" s="353"/>
      <c r="R24" s="353"/>
      <c r="S24" s="353"/>
    </row>
    <row r="25" spans="1:19">
      <c r="A25" s="353"/>
      <c r="B25" s="353"/>
      <c r="C25" s="353"/>
      <c r="D25" s="353"/>
      <c r="E25" s="353"/>
      <c r="F25" s="353"/>
      <c r="G25" s="353"/>
      <c r="H25" s="353"/>
      <c r="I25" s="353"/>
      <c r="J25" s="353"/>
      <c r="K25" s="353"/>
      <c r="L25" s="353"/>
      <c r="M25" s="353"/>
      <c r="N25" s="353"/>
      <c r="O25" s="353"/>
      <c r="P25" s="353"/>
      <c r="Q25" s="353"/>
      <c r="R25" s="353"/>
      <c r="S25" s="353"/>
    </row>
    <row r="26" spans="1:19">
      <c r="A26" s="353"/>
      <c r="B26" s="353"/>
      <c r="C26" s="353"/>
      <c r="D26" s="353"/>
      <c r="E26" s="353"/>
      <c r="F26" s="353"/>
      <c r="G26" s="353"/>
      <c r="H26" s="353"/>
      <c r="I26" s="353"/>
      <c r="J26" s="353"/>
      <c r="K26" s="353"/>
      <c r="L26" s="353"/>
      <c r="M26" s="353"/>
      <c r="N26" s="353"/>
      <c r="O26" s="353"/>
      <c r="P26" s="353"/>
      <c r="Q26" s="353"/>
      <c r="R26" s="353"/>
      <c r="S26" s="353"/>
    </row>
    <row r="27" spans="1:19">
      <c r="A27" s="353"/>
      <c r="B27" s="353"/>
      <c r="C27" s="353"/>
      <c r="D27" s="353"/>
      <c r="E27" s="353"/>
      <c r="F27" s="353"/>
      <c r="G27" s="353"/>
      <c r="H27" s="353"/>
      <c r="I27" s="353"/>
      <c r="J27" s="353"/>
      <c r="K27" s="353"/>
      <c r="L27" s="353"/>
      <c r="M27" s="353"/>
      <c r="N27" s="353"/>
      <c r="O27" s="353"/>
      <c r="P27" s="353"/>
      <c r="Q27" s="353"/>
      <c r="R27" s="353"/>
      <c r="S27" s="353"/>
    </row>
    <row r="28" spans="1:19">
      <c r="A28" s="353"/>
      <c r="B28" s="353"/>
      <c r="C28" s="353"/>
      <c r="D28" s="353"/>
      <c r="E28" s="353"/>
      <c r="F28" s="353"/>
      <c r="G28" s="353"/>
      <c r="H28" s="353"/>
      <c r="I28" s="353"/>
      <c r="J28" s="353"/>
      <c r="K28" s="353"/>
      <c r="L28" s="353"/>
      <c r="M28" s="353"/>
      <c r="N28" s="353"/>
      <c r="O28" s="353"/>
      <c r="P28" s="353"/>
      <c r="Q28" s="353"/>
      <c r="R28" s="353"/>
      <c r="S28" s="353"/>
    </row>
  </sheetData>
  <mergeCells count="4">
    <mergeCell ref="B1:D1"/>
    <mergeCell ref="C2:D2"/>
    <mergeCell ref="C3:D3"/>
    <mergeCell ref="C4:D4"/>
  </mergeCells>
  <phoneticPr fontId="45"/>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E9A44-96DC-4AD3-832F-816568278516}">
  <sheetPr>
    <tabColor rgb="FFFFFF00"/>
  </sheetPr>
  <dimension ref="A1:AC41"/>
  <sheetViews>
    <sheetView workbookViewId="0">
      <selection activeCell="A8" sqref="A8:E8"/>
    </sheetView>
  </sheetViews>
  <sheetFormatPr defaultRowHeight="13.2"/>
  <cols>
    <col min="1" max="1" width="7.44140625" customWidth="1"/>
    <col min="2" max="2" width="8.6640625" customWidth="1"/>
    <col min="3" max="3" width="6.88671875" customWidth="1"/>
    <col min="9" max="9" width="10.21875" customWidth="1"/>
    <col min="10" max="10" width="10.88671875" customWidth="1"/>
  </cols>
  <sheetData>
    <row r="1" spans="1:29">
      <c r="A1" t="s">
        <v>849</v>
      </c>
      <c r="K1" s="353"/>
      <c r="L1" s="353"/>
      <c r="M1" s="353"/>
      <c r="N1" s="353"/>
      <c r="O1" s="353"/>
      <c r="P1" s="353"/>
      <c r="Q1" s="353"/>
      <c r="R1" s="353"/>
      <c r="S1" s="353"/>
      <c r="T1" s="353"/>
      <c r="U1" s="353"/>
      <c r="V1" s="353"/>
      <c r="W1" s="353"/>
      <c r="X1" s="353"/>
      <c r="Y1" s="353"/>
      <c r="Z1" s="353"/>
      <c r="AA1" s="353"/>
      <c r="AB1" s="353"/>
      <c r="AC1" s="353"/>
    </row>
    <row r="2" spans="1:29" ht="39.75" customHeight="1">
      <c r="B2" s="235"/>
      <c r="C2" s="235"/>
      <c r="K2" s="358" t="s">
        <v>858</v>
      </c>
      <c r="L2" s="353"/>
      <c r="M2" s="353"/>
      <c r="N2" s="353"/>
      <c r="O2" s="353"/>
      <c r="P2" s="353"/>
      <c r="Q2" s="353"/>
      <c r="R2" s="353"/>
      <c r="S2" s="353"/>
      <c r="T2" s="353"/>
      <c r="U2" s="353"/>
      <c r="V2" s="353"/>
      <c r="W2" s="353"/>
      <c r="X2" s="353"/>
      <c r="Y2" s="353"/>
      <c r="Z2" s="353"/>
      <c r="AA2" s="353"/>
      <c r="AB2" s="353"/>
      <c r="AC2" s="353"/>
    </row>
    <row r="3" spans="1:29">
      <c r="K3" s="353"/>
      <c r="L3" s="353"/>
      <c r="M3" s="353"/>
      <c r="N3" s="353"/>
      <c r="O3" s="353"/>
      <c r="P3" s="353"/>
      <c r="Q3" s="353"/>
      <c r="R3" s="353"/>
      <c r="S3" s="353"/>
      <c r="T3" s="353"/>
      <c r="U3" s="353"/>
      <c r="V3" s="353"/>
      <c r="W3" s="353"/>
      <c r="X3" s="353"/>
      <c r="Y3" s="353"/>
      <c r="Z3" s="353"/>
      <c r="AA3" s="353"/>
      <c r="AB3" s="353"/>
      <c r="AC3" s="353"/>
    </row>
    <row r="4" spans="1:29" ht="28.2">
      <c r="A4" s="15" t="s">
        <v>208</v>
      </c>
      <c r="B4" s="16"/>
      <c r="C4" s="16"/>
      <c r="D4" s="16"/>
      <c r="E4" s="16"/>
      <c r="F4" s="16"/>
      <c r="G4" s="16"/>
      <c r="H4" s="16"/>
      <c r="I4" s="16"/>
      <c r="J4" s="16"/>
      <c r="K4" s="1078" t="s">
        <v>463</v>
      </c>
      <c r="L4" s="1078"/>
      <c r="M4" s="1078"/>
      <c r="N4" s="1078"/>
      <c r="O4" s="1078"/>
      <c r="P4" s="1078"/>
      <c r="Q4" s="1078"/>
      <c r="R4" s="1078"/>
      <c r="S4" s="1078"/>
      <c r="T4" s="1078"/>
      <c r="U4" s="1078"/>
      <c r="V4" s="1078"/>
      <c r="W4" s="353"/>
      <c r="X4" s="353"/>
      <c r="Y4" s="353"/>
      <c r="Z4" s="353"/>
      <c r="AA4" s="353"/>
      <c r="AB4" s="353"/>
      <c r="AC4" s="353"/>
    </row>
    <row r="5" spans="1:29">
      <c r="K5" s="1078"/>
      <c r="L5" s="1078"/>
      <c r="M5" s="1078"/>
      <c r="N5" s="1078"/>
      <c r="O5" s="1078"/>
      <c r="P5" s="1078"/>
      <c r="Q5" s="1078"/>
      <c r="R5" s="1078"/>
      <c r="S5" s="1078"/>
      <c r="T5" s="1078"/>
      <c r="U5" s="1078"/>
      <c r="V5" s="1078"/>
      <c r="W5" s="353"/>
      <c r="X5" s="353"/>
      <c r="Y5" s="353"/>
      <c r="Z5" s="353"/>
      <c r="AA5" s="353"/>
      <c r="AB5" s="353"/>
      <c r="AC5" s="353"/>
    </row>
    <row r="6" spans="1:29" ht="21.75" customHeight="1">
      <c r="H6" s="1081" t="s">
        <v>423</v>
      </c>
      <c r="I6" s="1081"/>
      <c r="J6" s="1081"/>
      <c r="K6" s="1078"/>
      <c r="L6" s="1078"/>
      <c r="M6" s="1078"/>
      <c r="N6" s="1078"/>
      <c r="O6" s="1078"/>
      <c r="P6" s="1078"/>
      <c r="Q6" s="1078"/>
      <c r="R6" s="1078"/>
      <c r="S6" s="1078"/>
      <c r="T6" s="1078"/>
      <c r="U6" s="1078"/>
      <c r="V6" s="1078"/>
      <c r="W6" s="353"/>
      <c r="X6" s="353"/>
      <c r="Y6" s="353"/>
      <c r="Z6" s="353"/>
      <c r="AA6" s="353"/>
      <c r="AB6" s="353"/>
      <c r="AC6" s="353"/>
    </row>
    <row r="7" spans="1:29">
      <c r="K7" s="353"/>
      <c r="L7" s="353"/>
      <c r="M7" s="353"/>
      <c r="N7" s="353"/>
      <c r="O7" s="353"/>
      <c r="P7" s="353"/>
      <c r="Q7" s="353"/>
      <c r="R7" s="353"/>
      <c r="S7" s="353"/>
      <c r="T7" s="353"/>
      <c r="U7" s="353"/>
      <c r="V7" s="353"/>
      <c r="W7" s="353"/>
      <c r="X7" s="353"/>
      <c r="Y7" s="353"/>
      <c r="Z7" s="353"/>
      <c r="AA7" s="353"/>
      <c r="AB7" s="353"/>
      <c r="AC7" s="353"/>
    </row>
    <row r="8" spans="1:29" ht="16.2">
      <c r="A8" s="787" t="str">
        <f>'一括記入シート（最初）'!$C$14</f>
        <v>○○水土里会</v>
      </c>
      <c r="B8" s="787"/>
      <c r="C8" s="787"/>
      <c r="D8" s="787"/>
      <c r="E8" s="787"/>
      <c r="F8" s="17"/>
      <c r="K8" s="353"/>
      <c r="L8" s="353"/>
      <c r="M8" s="353"/>
      <c r="N8" s="353"/>
      <c r="O8" s="353"/>
      <c r="P8" s="353"/>
      <c r="Q8" s="353"/>
      <c r="R8" s="353"/>
      <c r="S8" s="353"/>
      <c r="T8" s="353"/>
      <c r="U8" s="353"/>
      <c r="V8" s="353"/>
      <c r="W8" s="353"/>
      <c r="X8" s="353"/>
      <c r="Y8" s="353"/>
      <c r="Z8" s="353"/>
      <c r="AA8" s="353"/>
      <c r="AB8" s="353"/>
      <c r="AC8" s="353"/>
    </row>
    <row r="9" spans="1:29" ht="16.2">
      <c r="A9" s="17"/>
      <c r="B9" s="128" t="str">
        <f>'一括記入シート（最初）'!$C$15</f>
        <v>代表</v>
      </c>
      <c r="C9" s="676" t="str">
        <f>'一括記入シート（最初）'!$C$16</f>
        <v>○○　○○</v>
      </c>
      <c r="D9" s="676"/>
      <c r="E9" s="676"/>
      <c r="F9" s="17" t="s">
        <v>209</v>
      </c>
      <c r="K9" s="353"/>
      <c r="L9" s="353"/>
      <c r="M9" s="353"/>
      <c r="N9" s="353"/>
      <c r="O9" s="353"/>
      <c r="P9" s="353"/>
      <c r="Q9" s="353"/>
      <c r="R9" s="353"/>
      <c r="S9" s="353"/>
      <c r="T9" s="353"/>
      <c r="U9" s="353"/>
      <c r="V9" s="353"/>
      <c r="W9" s="353"/>
      <c r="X9" s="353"/>
      <c r="Y9" s="353"/>
      <c r="Z9" s="353"/>
      <c r="AA9" s="353"/>
      <c r="AB9" s="353"/>
      <c r="AC9" s="353"/>
    </row>
    <row r="10" spans="1:29" ht="16.2">
      <c r="B10" s="17"/>
      <c r="C10" s="17"/>
      <c r="D10" s="17"/>
      <c r="E10" s="17"/>
      <c r="F10" s="17"/>
      <c r="K10" s="353"/>
      <c r="L10" s="353"/>
      <c r="M10" s="353"/>
      <c r="N10" s="353"/>
      <c r="O10" s="353"/>
      <c r="P10" s="353"/>
      <c r="Q10" s="353"/>
      <c r="R10" s="353"/>
      <c r="S10" s="353"/>
      <c r="T10" s="353"/>
      <c r="U10" s="353"/>
      <c r="V10" s="353"/>
      <c r="W10" s="353"/>
      <c r="X10" s="353"/>
      <c r="Y10" s="353"/>
      <c r="Z10" s="353"/>
      <c r="AA10" s="353"/>
      <c r="AB10" s="353"/>
      <c r="AC10" s="353"/>
    </row>
    <row r="11" spans="1:29" ht="16.2">
      <c r="B11" s="17"/>
      <c r="C11" s="17"/>
      <c r="D11" s="892" t="s">
        <v>210</v>
      </c>
      <c r="E11" s="892"/>
      <c r="F11" s="17"/>
      <c r="K11" s="353"/>
      <c r="L11" s="353"/>
      <c r="M11" s="353"/>
      <c r="N11" s="353"/>
      <c r="O11" s="353"/>
      <c r="P11" s="353"/>
      <c r="Q11" s="353"/>
      <c r="R11" s="353"/>
      <c r="S11" s="353"/>
      <c r="T11" s="353"/>
      <c r="U11" s="353"/>
      <c r="V11" s="353"/>
      <c r="W11" s="353"/>
      <c r="X11" s="353"/>
      <c r="Y11" s="353"/>
      <c r="Z11" s="353"/>
      <c r="AA11" s="353"/>
      <c r="AB11" s="353"/>
      <c r="AC11" s="353"/>
    </row>
    <row r="12" spans="1:29" ht="16.5" customHeight="1">
      <c r="B12" s="17"/>
      <c r="C12" s="17"/>
      <c r="D12" s="17"/>
      <c r="E12" s="1080" t="s">
        <v>211</v>
      </c>
      <c r="F12" s="1080"/>
      <c r="G12" s="1070"/>
      <c r="H12" s="1070"/>
      <c r="I12" s="1070"/>
      <c r="J12" s="1070"/>
      <c r="K12" s="353"/>
      <c r="L12" s="353"/>
      <c r="M12" s="353"/>
      <c r="N12" s="353"/>
      <c r="O12" s="353"/>
      <c r="P12" s="353"/>
      <c r="Q12" s="353"/>
      <c r="R12" s="353"/>
      <c r="S12" s="353"/>
      <c r="T12" s="353"/>
      <c r="U12" s="353"/>
      <c r="V12" s="353"/>
      <c r="W12" s="353"/>
      <c r="X12" s="353"/>
      <c r="Y12" s="353"/>
      <c r="Z12" s="353"/>
      <c r="AA12" s="353"/>
      <c r="AB12" s="353"/>
      <c r="AC12" s="353"/>
    </row>
    <row r="13" spans="1:29" ht="16.5" customHeight="1">
      <c r="B13" s="17"/>
      <c r="C13" s="17"/>
      <c r="D13" s="17"/>
      <c r="E13" s="1080" t="s">
        <v>212</v>
      </c>
      <c r="F13" s="1080"/>
      <c r="G13" s="1070"/>
      <c r="H13" s="1070"/>
      <c r="I13" s="1070"/>
      <c r="J13" s="1070"/>
      <c r="K13" s="353"/>
      <c r="L13" s="353"/>
      <c r="M13" s="353"/>
      <c r="N13" s="353"/>
      <c r="O13" s="353"/>
      <c r="P13" s="353"/>
      <c r="Q13" s="353"/>
      <c r="R13" s="353"/>
      <c r="S13" s="353"/>
      <c r="T13" s="353"/>
      <c r="U13" s="353"/>
      <c r="V13" s="353"/>
      <c r="W13" s="353"/>
      <c r="X13" s="353"/>
      <c r="Y13" s="353"/>
      <c r="Z13" s="353"/>
      <c r="AA13" s="353"/>
      <c r="AB13" s="353"/>
      <c r="AC13" s="353"/>
    </row>
    <row r="14" spans="1:29" ht="16.5" customHeight="1">
      <c r="B14" s="17"/>
      <c r="C14" s="17"/>
      <c r="D14" s="17"/>
      <c r="E14" s="1080" t="s">
        <v>213</v>
      </c>
      <c r="F14" s="1080"/>
      <c r="G14" s="1070"/>
      <c r="H14" s="1070"/>
      <c r="I14" s="1070"/>
      <c r="J14" s="1070"/>
      <c r="K14" s="353"/>
      <c r="L14" s="353"/>
      <c r="M14" s="353"/>
      <c r="N14" s="353"/>
      <c r="O14" s="353"/>
      <c r="P14" s="353"/>
      <c r="Q14" s="353"/>
      <c r="R14" s="353"/>
      <c r="S14" s="353"/>
      <c r="T14" s="353"/>
      <c r="U14" s="353"/>
      <c r="V14" s="353"/>
      <c r="W14" s="353"/>
      <c r="X14" s="353"/>
      <c r="Y14" s="353"/>
      <c r="Z14" s="353"/>
      <c r="AA14" s="353"/>
      <c r="AB14" s="353"/>
      <c r="AC14" s="353"/>
    </row>
    <row r="15" spans="1:29">
      <c r="E15" s="18"/>
      <c r="F15" s="18"/>
      <c r="K15" s="353"/>
      <c r="L15" s="353"/>
      <c r="M15" s="353"/>
      <c r="N15" s="353"/>
      <c r="O15" s="353"/>
      <c r="P15" s="353"/>
      <c r="Q15" s="353"/>
      <c r="R15" s="353"/>
      <c r="S15" s="353"/>
      <c r="T15" s="353"/>
      <c r="U15" s="353"/>
      <c r="V15" s="353"/>
      <c r="W15" s="353"/>
      <c r="X15" s="353"/>
      <c r="Y15" s="353"/>
      <c r="Z15" s="353"/>
      <c r="AA15" s="353"/>
      <c r="AB15" s="353"/>
      <c r="AC15" s="353"/>
    </row>
    <row r="16" spans="1:29">
      <c r="K16" s="353"/>
      <c r="L16" s="353"/>
      <c r="M16" s="353"/>
      <c r="N16" s="353"/>
      <c r="O16" s="353"/>
      <c r="P16" s="353"/>
      <c r="Q16" s="353"/>
      <c r="R16" s="353"/>
      <c r="S16" s="353"/>
      <c r="T16" s="353"/>
      <c r="U16" s="353"/>
      <c r="V16" s="353"/>
      <c r="W16" s="353"/>
      <c r="X16" s="353"/>
      <c r="Y16" s="353"/>
      <c r="Z16" s="353"/>
      <c r="AA16" s="353"/>
      <c r="AB16" s="353"/>
      <c r="AC16" s="353"/>
    </row>
    <row r="17" spans="1:29">
      <c r="K17" s="353"/>
      <c r="L17" s="353"/>
      <c r="M17" s="353"/>
      <c r="N17" s="353"/>
      <c r="O17" s="353"/>
      <c r="P17" s="353"/>
      <c r="Q17" s="353"/>
      <c r="R17" s="353"/>
      <c r="S17" s="353"/>
      <c r="T17" s="353"/>
      <c r="U17" s="353"/>
      <c r="V17" s="353"/>
      <c r="W17" s="353"/>
      <c r="X17" s="353"/>
      <c r="Y17" s="353"/>
      <c r="Z17" s="353"/>
      <c r="AA17" s="353"/>
      <c r="AB17" s="353"/>
      <c r="AC17" s="353"/>
    </row>
    <row r="18" spans="1:29">
      <c r="A18" s="1079" t="s">
        <v>392</v>
      </c>
      <c r="B18" s="1079"/>
      <c r="C18" s="1079"/>
      <c r="D18" s="1079"/>
      <c r="E18" s="1079"/>
      <c r="F18" s="1079"/>
      <c r="G18" s="1079"/>
      <c r="H18" s="1079"/>
      <c r="I18" s="1079"/>
      <c r="J18" s="704"/>
      <c r="K18" s="353"/>
      <c r="L18" s="353"/>
      <c r="M18" s="353"/>
      <c r="N18" s="353"/>
      <c r="O18" s="353"/>
      <c r="P18" s="353"/>
      <c r="Q18" s="353"/>
      <c r="R18" s="353"/>
      <c r="S18" s="353"/>
      <c r="T18" s="353"/>
      <c r="U18" s="353"/>
      <c r="V18" s="353"/>
      <c r="W18" s="353"/>
      <c r="X18" s="353"/>
      <c r="Y18" s="353"/>
      <c r="Z18" s="353"/>
      <c r="AA18" s="353"/>
      <c r="AB18" s="353"/>
      <c r="AC18" s="353"/>
    </row>
    <row r="19" spans="1:29">
      <c r="A19" s="1079"/>
      <c r="B19" s="1079"/>
      <c r="C19" s="1079"/>
      <c r="D19" s="1079"/>
      <c r="E19" s="1079"/>
      <c r="F19" s="1079"/>
      <c r="G19" s="1079"/>
      <c r="H19" s="1079"/>
      <c r="I19" s="1079"/>
      <c r="J19" s="704"/>
      <c r="K19" s="353"/>
      <c r="L19" s="353"/>
      <c r="M19" s="353"/>
      <c r="N19" s="353"/>
      <c r="O19" s="353"/>
      <c r="P19" s="353"/>
      <c r="Q19" s="353"/>
      <c r="R19" s="353"/>
      <c r="S19" s="353"/>
      <c r="T19" s="353"/>
      <c r="U19" s="353"/>
      <c r="V19" s="353"/>
      <c r="W19" s="353"/>
      <c r="X19" s="353"/>
      <c r="Y19" s="353"/>
      <c r="Z19" s="353"/>
      <c r="AA19" s="353"/>
      <c r="AB19" s="353"/>
      <c r="AC19" s="353"/>
    </row>
    <row r="20" spans="1:29">
      <c r="A20" s="1079"/>
      <c r="B20" s="1079"/>
      <c r="C20" s="1079"/>
      <c r="D20" s="1079"/>
      <c r="E20" s="1079"/>
      <c r="F20" s="1079"/>
      <c r="G20" s="1079"/>
      <c r="H20" s="1079"/>
      <c r="I20" s="1079"/>
      <c r="J20" s="704"/>
      <c r="K20" s="353"/>
      <c r="L20" s="353"/>
      <c r="M20" s="353"/>
      <c r="N20" s="353"/>
      <c r="O20" s="353"/>
      <c r="P20" s="353"/>
      <c r="Q20" s="353"/>
      <c r="R20" s="353"/>
      <c r="S20" s="353"/>
      <c r="T20" s="353"/>
      <c r="U20" s="353"/>
      <c r="V20" s="353"/>
      <c r="W20" s="353"/>
      <c r="X20" s="353"/>
      <c r="Y20" s="353"/>
      <c r="Z20" s="353"/>
      <c r="AA20" s="353"/>
      <c r="AB20" s="353"/>
      <c r="AC20" s="353"/>
    </row>
    <row r="21" spans="1:29">
      <c r="A21" s="1079"/>
      <c r="B21" s="1079"/>
      <c r="C21" s="1079"/>
      <c r="D21" s="1079"/>
      <c r="E21" s="1079"/>
      <c r="F21" s="1079"/>
      <c r="G21" s="1079"/>
      <c r="H21" s="1079"/>
      <c r="I21" s="1079"/>
      <c r="J21" s="704"/>
      <c r="K21" s="353"/>
      <c r="L21" s="353"/>
      <c r="M21" s="353"/>
      <c r="N21" s="353"/>
      <c r="O21" s="353"/>
      <c r="P21" s="353"/>
      <c r="Q21" s="353"/>
      <c r="R21" s="353"/>
      <c r="S21" s="353"/>
      <c r="T21" s="353"/>
      <c r="U21" s="353"/>
      <c r="V21" s="353"/>
      <c r="W21" s="353"/>
      <c r="X21" s="353"/>
      <c r="Y21" s="353"/>
      <c r="Z21" s="353"/>
      <c r="AA21" s="353"/>
      <c r="AB21" s="353"/>
      <c r="AC21" s="353"/>
    </row>
    <row r="22" spans="1:29">
      <c r="A22" s="1079"/>
      <c r="B22" s="1079"/>
      <c r="C22" s="1079"/>
      <c r="D22" s="1079"/>
      <c r="E22" s="1079"/>
      <c r="F22" s="1079"/>
      <c r="G22" s="1079"/>
      <c r="H22" s="1079"/>
      <c r="I22" s="1079"/>
      <c r="J22" s="704"/>
      <c r="K22" s="353"/>
      <c r="L22" s="353"/>
      <c r="M22" s="353"/>
      <c r="N22" s="353"/>
      <c r="O22" s="353"/>
      <c r="P22" s="353"/>
      <c r="Q22" s="353"/>
      <c r="R22" s="353"/>
      <c r="S22" s="353"/>
      <c r="T22" s="353"/>
      <c r="U22" s="353"/>
      <c r="V22" s="353"/>
      <c r="W22" s="353"/>
      <c r="X22" s="353"/>
      <c r="Y22" s="353"/>
      <c r="Z22" s="353"/>
      <c r="AA22" s="353"/>
      <c r="AB22" s="353"/>
      <c r="AC22" s="353"/>
    </row>
    <row r="23" spans="1:29">
      <c r="A23" s="1079"/>
      <c r="B23" s="1079"/>
      <c r="C23" s="1079"/>
      <c r="D23" s="1079"/>
      <c r="E23" s="1079"/>
      <c r="F23" s="1079"/>
      <c r="G23" s="1079"/>
      <c r="H23" s="1079"/>
      <c r="I23" s="1079"/>
      <c r="J23" s="704"/>
      <c r="K23" s="353"/>
      <c r="L23" s="353"/>
      <c r="M23" s="353"/>
      <c r="N23" s="353"/>
      <c r="O23" s="353"/>
      <c r="P23" s="353"/>
      <c r="Q23" s="353"/>
      <c r="R23" s="353"/>
      <c r="S23" s="353"/>
      <c r="T23" s="353"/>
      <c r="U23" s="353"/>
      <c r="V23" s="353"/>
      <c r="W23" s="353"/>
      <c r="X23" s="353"/>
      <c r="Y23" s="353"/>
      <c r="Z23" s="353"/>
      <c r="AA23" s="353"/>
      <c r="AB23" s="353"/>
      <c r="AC23" s="353"/>
    </row>
    <row r="24" spans="1:29">
      <c r="K24" s="353"/>
      <c r="L24" s="353"/>
      <c r="M24" s="353"/>
      <c r="N24" s="353"/>
      <c r="O24" s="353"/>
      <c r="P24" s="353"/>
      <c r="Q24" s="353"/>
      <c r="R24" s="353"/>
      <c r="S24" s="353"/>
      <c r="T24" s="353"/>
      <c r="U24" s="353"/>
      <c r="V24" s="353"/>
      <c r="W24" s="353"/>
      <c r="X24" s="353"/>
      <c r="Y24" s="353"/>
      <c r="Z24" s="353"/>
      <c r="AA24" s="353"/>
      <c r="AB24" s="353"/>
      <c r="AC24" s="353"/>
    </row>
    <row r="25" spans="1:29">
      <c r="K25" s="353"/>
      <c r="L25" s="353"/>
      <c r="M25" s="353"/>
      <c r="N25" s="353"/>
      <c r="O25" s="353"/>
      <c r="P25" s="353"/>
      <c r="Q25" s="353"/>
      <c r="R25" s="353"/>
      <c r="S25" s="353"/>
      <c r="T25" s="353"/>
      <c r="U25" s="353"/>
      <c r="V25" s="353"/>
      <c r="W25" s="353"/>
      <c r="X25" s="353"/>
      <c r="Y25" s="353"/>
      <c r="Z25" s="353"/>
      <c r="AA25" s="353"/>
      <c r="AB25" s="353"/>
      <c r="AC25" s="353"/>
    </row>
    <row r="26" spans="1:29">
      <c r="K26" s="353"/>
      <c r="L26" s="353"/>
      <c r="M26" s="353"/>
      <c r="N26" s="353"/>
      <c r="O26" s="353"/>
      <c r="P26" s="353"/>
      <c r="Q26" s="353"/>
      <c r="R26" s="353"/>
      <c r="S26" s="353"/>
      <c r="T26" s="353"/>
      <c r="U26" s="353"/>
      <c r="V26" s="353"/>
      <c r="W26" s="353"/>
      <c r="X26" s="353"/>
      <c r="Y26" s="353"/>
      <c r="Z26" s="353"/>
      <c r="AA26" s="353"/>
      <c r="AB26" s="353"/>
      <c r="AC26" s="353"/>
    </row>
    <row r="27" spans="1:29" ht="19.5" customHeight="1">
      <c r="A27" s="133" t="s">
        <v>176</v>
      </c>
      <c r="B27" s="16"/>
      <c r="C27" s="16"/>
      <c r="D27" s="16"/>
      <c r="E27" s="16"/>
      <c r="F27" s="134"/>
      <c r="G27" s="16"/>
      <c r="H27" s="16"/>
      <c r="I27" s="16"/>
      <c r="J27" s="16"/>
      <c r="K27" s="353"/>
      <c r="L27" s="353"/>
      <c r="M27" s="353"/>
      <c r="N27" s="353"/>
      <c r="O27" s="353"/>
      <c r="P27" s="353"/>
      <c r="Q27" s="353"/>
      <c r="R27" s="353"/>
      <c r="S27" s="353"/>
      <c r="T27" s="353"/>
      <c r="U27" s="353"/>
      <c r="V27" s="353"/>
      <c r="W27" s="353"/>
      <c r="X27" s="353"/>
      <c r="Y27" s="353"/>
      <c r="Z27" s="353"/>
      <c r="AA27" s="353"/>
      <c r="AB27" s="353"/>
      <c r="AC27" s="353"/>
    </row>
    <row r="28" spans="1:29">
      <c r="K28" s="353"/>
      <c r="L28" s="353"/>
      <c r="M28" s="353"/>
      <c r="N28" s="353"/>
      <c r="O28" s="353"/>
      <c r="P28" s="353"/>
      <c r="Q28" s="353"/>
      <c r="R28" s="353"/>
      <c r="S28" s="353"/>
      <c r="T28" s="353"/>
      <c r="U28" s="353"/>
      <c r="V28" s="353"/>
      <c r="W28" s="353"/>
      <c r="X28" s="353"/>
      <c r="Y28" s="353"/>
      <c r="Z28" s="353"/>
      <c r="AA28" s="353"/>
      <c r="AB28" s="353"/>
      <c r="AC28" s="353"/>
    </row>
    <row r="29" spans="1:29">
      <c r="K29" s="353"/>
      <c r="L29" s="353"/>
      <c r="M29" s="353"/>
      <c r="N29" s="353"/>
      <c r="O29" s="353"/>
      <c r="P29" s="353"/>
      <c r="Q29" s="353"/>
      <c r="R29" s="353"/>
      <c r="S29" s="353"/>
      <c r="T29" s="353"/>
      <c r="U29" s="353"/>
      <c r="V29" s="353"/>
      <c r="W29" s="353"/>
      <c r="X29" s="353"/>
      <c r="Y29" s="353"/>
      <c r="Z29" s="353"/>
      <c r="AA29" s="353"/>
      <c r="AB29" s="353"/>
      <c r="AC29" s="353"/>
    </row>
    <row r="30" spans="1:29" ht="21.75" customHeight="1">
      <c r="A30" s="1067" t="s">
        <v>41</v>
      </c>
      <c r="B30" s="1067"/>
      <c r="C30" s="1067"/>
      <c r="D30" s="1075" t="s">
        <v>1015</v>
      </c>
      <c r="E30" s="1076"/>
      <c r="F30" s="1076"/>
      <c r="G30" s="1076"/>
      <c r="H30" s="1076"/>
      <c r="I30" s="1076"/>
      <c r="J30" s="1077"/>
      <c r="K30" s="353"/>
      <c r="L30" s="353"/>
      <c r="M30" s="353"/>
      <c r="N30" s="353"/>
      <c r="O30" s="353"/>
      <c r="P30" s="353"/>
      <c r="Q30" s="353"/>
      <c r="R30" s="353"/>
      <c r="S30" s="353"/>
      <c r="T30" s="353"/>
      <c r="U30" s="353"/>
      <c r="V30" s="353"/>
      <c r="W30" s="353"/>
      <c r="X30" s="353"/>
      <c r="Y30" s="353"/>
      <c r="Z30" s="353"/>
      <c r="AA30" s="353"/>
      <c r="AB30" s="353"/>
      <c r="AC30" s="353"/>
    </row>
    <row r="31" spans="1:29" ht="21.75" customHeight="1">
      <c r="A31" s="1067"/>
      <c r="B31" s="1067"/>
      <c r="C31" s="1067"/>
      <c r="D31" s="1071" t="s">
        <v>1079</v>
      </c>
      <c r="E31" s="1072"/>
      <c r="F31" s="1072"/>
      <c r="G31" s="1072"/>
      <c r="H31" s="1072"/>
      <c r="I31" s="1072"/>
      <c r="J31" s="1073"/>
      <c r="K31" s="353"/>
      <c r="L31" s="353"/>
      <c r="M31" s="353"/>
      <c r="N31" s="353"/>
      <c r="O31" s="353"/>
      <c r="P31" s="353"/>
      <c r="Q31" s="353"/>
      <c r="R31" s="353"/>
      <c r="S31" s="353"/>
      <c r="T31" s="353"/>
      <c r="U31" s="353"/>
      <c r="V31" s="353"/>
      <c r="W31" s="353"/>
      <c r="X31" s="353"/>
      <c r="Y31" s="353"/>
      <c r="Z31" s="353"/>
      <c r="AA31" s="353"/>
      <c r="AB31" s="353"/>
      <c r="AC31" s="353"/>
    </row>
    <row r="32" spans="1:29" ht="21.75" customHeight="1">
      <c r="A32" s="1067"/>
      <c r="B32" s="1067"/>
      <c r="C32" s="1067"/>
      <c r="D32" s="677" t="str">
        <f>IF(ISBLANK('一括記入シート（最初）'!$E$14),"",'一括記入シート（最初）'!$E$14)</f>
        <v/>
      </c>
      <c r="E32" s="678"/>
      <c r="F32" s="678" t="str">
        <f>IF(ISBLANK('一括記入シート（最初）'!$C$25),"",'一括記入シート（最初）'!$C$25)</f>
        <v>用水路補修工事</v>
      </c>
      <c r="G32" s="678"/>
      <c r="H32" s="678"/>
      <c r="I32" s="678"/>
      <c r="J32" s="259"/>
      <c r="K32" s="353"/>
      <c r="L32" s="353"/>
      <c r="M32" s="353"/>
      <c r="N32" s="353"/>
      <c r="O32" s="353"/>
      <c r="P32" s="353"/>
      <c r="Q32" s="353"/>
      <c r="R32" s="353"/>
      <c r="S32" s="353"/>
      <c r="T32" s="353"/>
      <c r="U32" s="353"/>
      <c r="V32" s="353"/>
      <c r="W32" s="353"/>
      <c r="X32" s="353"/>
      <c r="Y32" s="353"/>
      <c r="Z32" s="353"/>
      <c r="AA32" s="353"/>
      <c r="AB32" s="353"/>
      <c r="AC32" s="353"/>
    </row>
    <row r="33" spans="1:29" ht="21.75" customHeight="1">
      <c r="A33" s="1067" t="s">
        <v>177</v>
      </c>
      <c r="B33" s="1067"/>
      <c r="C33" s="1067"/>
      <c r="D33" s="1068" t="str">
        <f>IF(ISBLANK('一括記入シート（最初）'!$C$24),"",'一括記入シート（最初）'!$C$24)</f>
        <v>上田市〇〇（△△）</v>
      </c>
      <c r="E33" s="1069"/>
      <c r="F33" s="1069"/>
      <c r="G33" s="1069"/>
      <c r="H33" s="1069"/>
      <c r="I33" s="1069"/>
      <c r="J33" s="1069"/>
      <c r="K33" s="353"/>
      <c r="L33" s="353"/>
      <c r="M33" s="353"/>
      <c r="N33" s="353"/>
      <c r="O33" s="353"/>
      <c r="P33" s="353"/>
      <c r="Q33" s="353"/>
      <c r="R33" s="353"/>
      <c r="S33" s="353"/>
      <c r="T33" s="353"/>
      <c r="U33" s="353"/>
      <c r="V33" s="353"/>
      <c r="W33" s="353"/>
      <c r="X33" s="353"/>
      <c r="Y33" s="353"/>
      <c r="Z33" s="353"/>
      <c r="AA33" s="353"/>
      <c r="AB33" s="353"/>
      <c r="AC33" s="353"/>
    </row>
    <row r="34" spans="1:29" ht="21.75" customHeight="1">
      <c r="A34" s="1067"/>
      <c r="B34" s="1067"/>
      <c r="C34" s="1067"/>
      <c r="D34" s="1069"/>
      <c r="E34" s="1069"/>
      <c r="F34" s="1069"/>
      <c r="G34" s="1069"/>
      <c r="H34" s="1069"/>
      <c r="I34" s="1069"/>
      <c r="J34" s="1069"/>
      <c r="K34" s="353"/>
      <c r="L34" s="353"/>
      <c r="M34" s="353"/>
      <c r="N34" s="353"/>
      <c r="O34" s="353"/>
      <c r="P34" s="353"/>
      <c r="Q34" s="353"/>
      <c r="R34" s="353"/>
      <c r="S34" s="353"/>
      <c r="T34" s="353"/>
      <c r="U34" s="353"/>
      <c r="V34" s="353"/>
      <c r="W34" s="353"/>
      <c r="X34" s="353"/>
      <c r="Y34" s="353"/>
      <c r="Z34" s="353"/>
      <c r="AA34" s="353"/>
      <c r="AB34" s="353"/>
      <c r="AC34" s="353"/>
    </row>
    <row r="35" spans="1:29" ht="21.75" customHeight="1">
      <c r="A35" s="1067"/>
      <c r="B35" s="1067"/>
      <c r="C35" s="1067"/>
      <c r="D35" s="1069"/>
      <c r="E35" s="1069"/>
      <c r="F35" s="1069"/>
      <c r="G35" s="1069"/>
      <c r="H35" s="1069"/>
      <c r="I35" s="1069"/>
      <c r="J35" s="1069"/>
      <c r="K35" s="353"/>
      <c r="L35" s="353"/>
      <c r="M35" s="353"/>
      <c r="N35" s="353"/>
      <c r="O35" s="353"/>
      <c r="P35" s="353"/>
      <c r="Q35" s="353"/>
      <c r="R35" s="353"/>
      <c r="S35" s="353"/>
      <c r="T35" s="353"/>
      <c r="U35" s="353"/>
      <c r="V35" s="353"/>
      <c r="W35" s="353"/>
      <c r="X35" s="353"/>
      <c r="Y35" s="353"/>
      <c r="Z35" s="353"/>
      <c r="AA35" s="353"/>
      <c r="AB35" s="353"/>
      <c r="AC35" s="353"/>
    </row>
    <row r="36" spans="1:29" ht="21.75" customHeight="1">
      <c r="A36" s="1067" t="s">
        <v>320</v>
      </c>
      <c r="B36" s="1067"/>
      <c r="C36" s="1067"/>
      <c r="D36" s="1074"/>
      <c r="E36" s="1074"/>
      <c r="F36" s="1074"/>
      <c r="G36" s="1074"/>
      <c r="H36" s="1074"/>
      <c r="I36" s="1074"/>
      <c r="J36" s="1074"/>
      <c r="K36" s="353"/>
      <c r="L36" s="353"/>
      <c r="M36" s="353"/>
      <c r="N36" s="353"/>
      <c r="O36" s="353"/>
      <c r="P36" s="353"/>
      <c r="Q36" s="353"/>
      <c r="R36" s="353"/>
      <c r="S36" s="353"/>
      <c r="T36" s="353"/>
      <c r="U36" s="353"/>
      <c r="V36" s="353"/>
      <c r="W36" s="353"/>
      <c r="X36" s="353"/>
      <c r="Y36" s="353"/>
      <c r="Z36" s="353"/>
      <c r="AA36" s="353"/>
      <c r="AB36" s="353"/>
      <c r="AC36" s="353"/>
    </row>
    <row r="37" spans="1:29" ht="21.75" customHeight="1">
      <c r="A37" s="1067"/>
      <c r="B37" s="1067"/>
      <c r="C37" s="1067"/>
      <c r="D37" s="1074"/>
      <c r="E37" s="1074"/>
      <c r="F37" s="1074"/>
      <c r="G37" s="1074"/>
      <c r="H37" s="1074"/>
      <c r="I37" s="1074"/>
      <c r="J37" s="1074"/>
      <c r="K37" s="353"/>
      <c r="L37" s="353"/>
      <c r="M37" s="353"/>
      <c r="N37" s="353"/>
      <c r="O37" s="353"/>
      <c r="P37" s="353"/>
      <c r="Q37" s="353"/>
      <c r="R37" s="353"/>
      <c r="S37" s="353"/>
      <c r="T37" s="353"/>
      <c r="U37" s="353"/>
      <c r="V37" s="353"/>
      <c r="W37" s="353"/>
      <c r="X37" s="353"/>
      <c r="Y37" s="353"/>
      <c r="Z37" s="353"/>
      <c r="AA37" s="353"/>
      <c r="AB37" s="353"/>
      <c r="AC37" s="353"/>
    </row>
    <row r="38" spans="1:29" ht="21.75" customHeight="1">
      <c r="A38" s="1067"/>
      <c r="B38" s="1067"/>
      <c r="C38" s="1067"/>
      <c r="D38" s="1074"/>
      <c r="E38" s="1074"/>
      <c r="F38" s="1074"/>
      <c r="G38" s="1074"/>
      <c r="H38" s="1074"/>
      <c r="I38" s="1074"/>
      <c r="J38" s="1074"/>
      <c r="K38" s="353"/>
      <c r="L38" s="353"/>
      <c r="M38" s="353"/>
      <c r="N38" s="353"/>
      <c r="O38" s="353"/>
      <c r="P38" s="353"/>
      <c r="Q38" s="353"/>
      <c r="R38" s="353"/>
      <c r="S38" s="353"/>
      <c r="T38" s="353"/>
      <c r="U38" s="353"/>
      <c r="V38" s="353"/>
      <c r="W38" s="353"/>
      <c r="X38" s="353"/>
      <c r="Y38" s="353"/>
      <c r="Z38" s="353"/>
      <c r="AA38" s="353"/>
      <c r="AB38" s="353"/>
      <c r="AC38" s="353"/>
    </row>
    <row r="39" spans="1:29" ht="21.75" customHeight="1">
      <c r="A39" s="1067" t="s">
        <v>319</v>
      </c>
      <c r="B39" s="1067"/>
      <c r="C39" s="1067"/>
      <c r="D39" s="1068" t="s">
        <v>832</v>
      </c>
      <c r="E39" s="1069"/>
      <c r="F39" s="1069"/>
      <c r="G39" s="1069"/>
      <c r="H39" s="1069"/>
      <c r="I39" s="1069"/>
      <c r="J39" s="1069"/>
      <c r="K39" s="353"/>
      <c r="L39" s="353"/>
      <c r="M39" s="353"/>
      <c r="N39" s="353"/>
      <c r="O39" s="353"/>
      <c r="P39" s="353"/>
      <c r="Q39" s="353"/>
      <c r="R39" s="353"/>
      <c r="S39" s="353"/>
      <c r="T39" s="353"/>
      <c r="U39" s="353"/>
      <c r="V39" s="353"/>
      <c r="W39" s="353"/>
      <c r="X39" s="353"/>
      <c r="Y39" s="353"/>
      <c r="Z39" s="353"/>
      <c r="AA39" s="353"/>
      <c r="AB39" s="353"/>
      <c r="AC39" s="353"/>
    </row>
    <row r="40" spans="1:29" ht="21.75" customHeight="1">
      <c r="A40" s="1067"/>
      <c r="B40" s="1067"/>
      <c r="C40" s="1067"/>
      <c r="D40" s="1069"/>
      <c r="E40" s="1069"/>
      <c r="F40" s="1069"/>
      <c r="G40" s="1069"/>
      <c r="H40" s="1069"/>
      <c r="I40" s="1069"/>
      <c r="J40" s="1069"/>
      <c r="K40" s="353"/>
      <c r="L40" s="353"/>
      <c r="M40" s="353"/>
      <c r="N40" s="353"/>
      <c r="O40" s="353"/>
      <c r="P40" s="353"/>
      <c r="Q40" s="353"/>
      <c r="R40" s="353"/>
      <c r="S40" s="353"/>
      <c r="T40" s="353"/>
      <c r="U40" s="353"/>
      <c r="V40" s="353"/>
      <c r="W40" s="353"/>
      <c r="X40" s="353"/>
      <c r="Y40" s="353"/>
      <c r="Z40" s="353"/>
      <c r="AA40" s="353"/>
      <c r="AB40" s="353"/>
      <c r="AC40" s="353"/>
    </row>
    <row r="41" spans="1:29" ht="21.75" customHeight="1">
      <c r="A41" s="1067"/>
      <c r="B41" s="1067"/>
      <c r="C41" s="1067"/>
      <c r="D41" s="1069"/>
      <c r="E41" s="1069"/>
      <c r="F41" s="1069"/>
      <c r="G41" s="1069"/>
      <c r="H41" s="1069"/>
      <c r="I41" s="1069"/>
      <c r="J41" s="1069"/>
      <c r="K41" s="353"/>
      <c r="L41" s="353"/>
      <c r="M41" s="353"/>
      <c r="N41" s="353"/>
      <c r="O41" s="353"/>
      <c r="P41" s="353"/>
      <c r="Q41" s="353"/>
      <c r="R41" s="353"/>
      <c r="S41" s="353"/>
      <c r="T41" s="353"/>
      <c r="U41" s="353"/>
      <c r="V41" s="353"/>
      <c r="W41" s="353"/>
      <c r="X41" s="353"/>
      <c r="Y41" s="353"/>
      <c r="Z41" s="353"/>
      <c r="AA41" s="353"/>
      <c r="AB41" s="353"/>
      <c r="AC41" s="353"/>
    </row>
  </sheetData>
  <mergeCells count="23">
    <mergeCell ref="K4:V6"/>
    <mergeCell ref="A18:J23"/>
    <mergeCell ref="A8:E8"/>
    <mergeCell ref="G12:J12"/>
    <mergeCell ref="G13:J13"/>
    <mergeCell ref="E14:F14"/>
    <mergeCell ref="H6:J6"/>
    <mergeCell ref="E13:F13"/>
    <mergeCell ref="C9:E9"/>
    <mergeCell ref="D11:E11"/>
    <mergeCell ref="E12:F12"/>
    <mergeCell ref="A39:C41"/>
    <mergeCell ref="D39:J41"/>
    <mergeCell ref="A33:C35"/>
    <mergeCell ref="D33:J35"/>
    <mergeCell ref="G14:J14"/>
    <mergeCell ref="D31:J31"/>
    <mergeCell ref="D36:J38"/>
    <mergeCell ref="A30:C32"/>
    <mergeCell ref="D30:J30"/>
    <mergeCell ref="F32:I32"/>
    <mergeCell ref="A36:C38"/>
    <mergeCell ref="D32:E32"/>
  </mergeCells>
  <phoneticPr fontId="60"/>
  <pageMargins left="0.78749999999999998" right="0.39374999999999999" top="0.98402777777777783" bottom="0.73" header="0.51180555555555562" footer="0.51180555555555562"/>
  <pageSetup paperSize="9" firstPageNumber="42949631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43B1-D21D-4494-BAA9-0A49A36C03DE}">
  <sheetPr>
    <tabColor indexed="13"/>
  </sheetPr>
  <dimension ref="A1:BN59"/>
  <sheetViews>
    <sheetView topLeftCell="A32" workbookViewId="0">
      <selection activeCell="H4" sqref="H4:J4"/>
    </sheetView>
  </sheetViews>
  <sheetFormatPr defaultRowHeight="13.2"/>
  <cols>
    <col min="1" max="37" width="2.6640625" customWidth="1"/>
    <col min="38" max="38" width="2.6640625" style="53" customWidth="1"/>
    <col min="39" max="66" width="9" style="53" bestFit="1" customWidth="1"/>
  </cols>
  <sheetData>
    <row r="1" spans="1:46" ht="14.25" customHeight="1">
      <c r="A1" s="2" t="s">
        <v>400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392" t="s">
        <v>859</v>
      </c>
      <c r="AM1" s="65"/>
      <c r="AN1" s="272"/>
      <c r="AO1" s="272"/>
      <c r="AP1" s="272"/>
      <c r="AQ1" s="272"/>
      <c r="AR1" s="272"/>
      <c r="AS1" s="272"/>
    </row>
    <row r="2" spans="1:46" ht="14.2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N2" s="272"/>
      <c r="AO2" s="272"/>
      <c r="AP2" s="272"/>
      <c r="AQ2" s="272"/>
      <c r="AR2" s="272"/>
      <c r="AS2" s="272"/>
    </row>
    <row r="3" spans="1:46" ht="14.25" customHeight="1">
      <c r="A3" s="1"/>
      <c r="B3" s="2"/>
      <c r="C3" s="2"/>
      <c r="D3" s="2"/>
      <c r="E3" s="2"/>
      <c r="F3" s="2"/>
      <c r="G3" s="2"/>
      <c r="H3" s="881" t="str">
        <f>IF(ISBLANK('一括記入シート（最初）'!$C$14),"",'一括記入シート（最初）'!$C$14)</f>
        <v>○○水土里会</v>
      </c>
      <c r="I3" s="881"/>
      <c r="J3" s="881"/>
      <c r="K3" s="881"/>
      <c r="L3" s="881"/>
      <c r="M3" s="881"/>
      <c r="N3" s="881"/>
      <c r="O3" s="881"/>
      <c r="P3" s="881"/>
      <c r="Q3" s="881"/>
      <c r="R3" s="881"/>
      <c r="S3" s="881"/>
      <c r="T3" s="881"/>
      <c r="U3" s="881"/>
      <c r="V3" s="881"/>
      <c r="W3" s="881"/>
      <c r="X3" s="881"/>
      <c r="Y3" s="881"/>
      <c r="Z3" s="881"/>
      <c r="AA3" s="881"/>
      <c r="AB3" s="881"/>
      <c r="AC3" s="881"/>
      <c r="AD3" s="881"/>
      <c r="AE3" s="881"/>
      <c r="AF3" s="881"/>
      <c r="AG3" s="881"/>
      <c r="AH3" s="881"/>
      <c r="AI3" s="881"/>
      <c r="AJ3" s="881"/>
      <c r="AK3" s="881"/>
      <c r="AN3" s="272"/>
      <c r="AO3" s="272"/>
      <c r="AP3" s="272"/>
      <c r="AQ3" s="272"/>
      <c r="AR3" s="272"/>
      <c r="AS3" s="272"/>
    </row>
    <row r="4" spans="1:46" ht="12.75" customHeight="1">
      <c r="A4" s="1"/>
      <c r="B4" s="31"/>
      <c r="C4" s="31"/>
      <c r="D4" s="31"/>
      <c r="E4" s="31"/>
      <c r="F4" s="31"/>
      <c r="G4" s="31"/>
      <c r="H4" s="1135" t="str">
        <f>IF(ISBLANK('一括記入シート（最初）'!$C$41),"",'一括記入シート（最初）'!$C$41)</f>
        <v>代表</v>
      </c>
      <c r="I4" s="1135"/>
      <c r="J4" s="1135"/>
      <c r="K4" s="1135" t="str">
        <f>IF(ISBLANK('一括記入シート（最初）'!$C$42),"",'一括記入シート（最初）'!$C$42)</f>
        <v>副代表</v>
      </c>
      <c r="L4" s="1135"/>
      <c r="M4" s="1135"/>
      <c r="N4" s="1135" t="str">
        <f>IF(ISBLANK('一括記入シート（最初）'!$C$43),"",'一括記入シート（最初）'!$C$43)</f>
        <v>事務局長</v>
      </c>
      <c r="O4" s="1135"/>
      <c r="P4" s="1135"/>
      <c r="Q4" s="1135" t="str">
        <f>IF(ISBLANK('一括記入シート（最初）'!$C$44),"",'一括記入シート（最初）'!$C$44)</f>
        <v>会計</v>
      </c>
      <c r="R4" s="1135"/>
      <c r="S4" s="1135"/>
      <c r="T4" s="1135" t="str">
        <f>IF(ISBLANK('一括記入シート（最初）'!$C$45),"",'一括記入シート（最初）'!$C$45)</f>
        <v>　担当者（工事）</v>
      </c>
      <c r="U4" s="1135"/>
      <c r="V4" s="1135"/>
      <c r="W4" s="1135" t="str">
        <f>IF(ISBLANK('一括記入シート（最初）'!$C$46),"",'一括記入シート（最初）'!$C$46)</f>
        <v/>
      </c>
      <c r="X4" s="1135"/>
      <c r="Y4" s="1135"/>
      <c r="Z4" s="1135" t="str">
        <f>IF(ISBLANK('一括記入シート（最初）'!$C$47),"",'一括記入シート（最初）'!$C$47)</f>
        <v/>
      </c>
      <c r="AA4" s="1135"/>
      <c r="AB4" s="1135"/>
      <c r="AC4" s="1136" t="str">
        <f>IF(ISBLANK('一括記入シート（最初）'!$C$48),"",'一括記入シート（最初）'!$C$48)</f>
        <v/>
      </c>
      <c r="AD4" s="1136"/>
      <c r="AE4" s="1136"/>
      <c r="AF4" s="1135" t="str">
        <f>IF(ISBLANK('一括記入シート（最初）'!$C$49),"",'一括記入シート（最初）'!$C$49)</f>
        <v/>
      </c>
      <c r="AG4" s="1135"/>
      <c r="AH4" s="1135"/>
      <c r="AI4" s="1135" t="str">
        <f>IF(ISBLANK('一括記入シート（最初）'!$C$50),"",'一括記入シート（最初）'!$C$50)</f>
        <v/>
      </c>
      <c r="AJ4" s="1135"/>
      <c r="AK4" s="1135"/>
      <c r="AL4" s="351" t="s">
        <v>302</v>
      </c>
      <c r="AM4" s="360"/>
      <c r="AN4" s="360"/>
      <c r="AO4" s="352"/>
      <c r="AP4" s="352"/>
    </row>
    <row r="5" spans="1:46" ht="13.2" customHeight="1">
      <c r="A5" s="2"/>
      <c r="H5" s="881"/>
      <c r="I5" s="881"/>
      <c r="J5" s="881"/>
      <c r="K5" s="881"/>
      <c r="L5" s="881"/>
      <c r="M5" s="881"/>
      <c r="N5" s="881"/>
      <c r="O5" s="881"/>
      <c r="P5" s="881"/>
      <c r="Q5" s="881"/>
      <c r="R5" s="881"/>
      <c r="S5" s="881"/>
      <c r="T5" s="881"/>
      <c r="U5" s="881"/>
      <c r="V5" s="881"/>
      <c r="W5" s="873"/>
      <c r="X5" s="873"/>
      <c r="Y5" s="873"/>
      <c r="Z5" s="873"/>
      <c r="AA5" s="873"/>
      <c r="AB5" s="873"/>
      <c r="AC5" s="873"/>
      <c r="AD5" s="873"/>
      <c r="AE5" s="873"/>
      <c r="AF5" s="873"/>
      <c r="AG5" s="873"/>
      <c r="AH5" s="873"/>
      <c r="AI5" s="873"/>
      <c r="AJ5" s="873"/>
      <c r="AK5" s="873"/>
      <c r="AL5" s="62"/>
      <c r="AM5" s="1008" t="s">
        <v>834</v>
      </c>
      <c r="AN5" s="1008"/>
      <c r="AO5" s="1008"/>
      <c r="AP5" s="1008"/>
      <c r="AQ5" s="1008"/>
      <c r="AR5" s="1008"/>
      <c r="AS5" s="1008"/>
      <c r="AT5" s="1008"/>
    </row>
    <row r="6" spans="1:46" ht="13.2" customHeight="1">
      <c r="A6" s="2"/>
      <c r="H6" s="881"/>
      <c r="I6" s="881"/>
      <c r="J6" s="881"/>
      <c r="K6" s="881"/>
      <c r="L6" s="881"/>
      <c r="M6" s="881"/>
      <c r="N6" s="881"/>
      <c r="O6" s="881"/>
      <c r="P6" s="881"/>
      <c r="Q6" s="881"/>
      <c r="R6" s="881"/>
      <c r="S6" s="881"/>
      <c r="T6" s="881"/>
      <c r="U6" s="881"/>
      <c r="V6" s="881"/>
      <c r="W6" s="873"/>
      <c r="X6" s="873"/>
      <c r="Y6" s="873"/>
      <c r="Z6" s="873"/>
      <c r="AA6" s="873"/>
      <c r="AB6" s="873"/>
      <c r="AC6" s="873"/>
      <c r="AD6" s="873"/>
      <c r="AE6" s="873"/>
      <c r="AF6" s="873"/>
      <c r="AG6" s="873"/>
      <c r="AH6" s="873"/>
      <c r="AI6" s="873"/>
      <c r="AJ6" s="873"/>
      <c r="AK6" s="873"/>
      <c r="AL6" s="62"/>
      <c r="AM6" s="1008"/>
      <c r="AN6" s="1008"/>
      <c r="AO6" s="1008"/>
      <c r="AP6" s="1008"/>
      <c r="AQ6" s="1008"/>
      <c r="AR6" s="1008"/>
      <c r="AS6" s="1008"/>
      <c r="AT6" s="1008"/>
    </row>
    <row r="7" spans="1:46" ht="13.2" customHeight="1">
      <c r="A7" s="2"/>
      <c r="H7" s="881"/>
      <c r="I7" s="881"/>
      <c r="J7" s="881"/>
      <c r="K7" s="881"/>
      <c r="L7" s="881"/>
      <c r="M7" s="881"/>
      <c r="N7" s="881"/>
      <c r="O7" s="881"/>
      <c r="P7" s="881"/>
      <c r="Q7" s="881"/>
      <c r="R7" s="881"/>
      <c r="S7" s="881"/>
      <c r="T7" s="881"/>
      <c r="U7" s="881"/>
      <c r="V7" s="881"/>
      <c r="W7" s="873"/>
      <c r="X7" s="873"/>
      <c r="Y7" s="873"/>
      <c r="Z7" s="873"/>
      <c r="AA7" s="873"/>
      <c r="AB7" s="873"/>
      <c r="AC7" s="873"/>
      <c r="AD7" s="873"/>
      <c r="AE7" s="873"/>
      <c r="AF7" s="873"/>
      <c r="AG7" s="873"/>
      <c r="AH7" s="873"/>
      <c r="AI7" s="873"/>
      <c r="AJ7" s="873"/>
      <c r="AK7" s="873"/>
      <c r="AL7" s="62"/>
      <c r="AM7" s="1008"/>
      <c r="AN7" s="1008"/>
      <c r="AO7" s="1008"/>
      <c r="AP7" s="1008"/>
      <c r="AQ7" s="1008"/>
      <c r="AR7" s="1008"/>
      <c r="AS7" s="1008"/>
      <c r="AT7" s="1008"/>
    </row>
    <row r="8" spans="1:46">
      <c r="H8" s="881"/>
      <c r="I8" s="881"/>
      <c r="J8" s="881"/>
      <c r="K8" s="881"/>
      <c r="L8" s="881"/>
      <c r="M8" s="881"/>
      <c r="N8" s="881"/>
      <c r="O8" s="881"/>
      <c r="P8" s="881"/>
      <c r="Q8" s="881"/>
      <c r="R8" s="881"/>
      <c r="S8" s="881"/>
      <c r="T8" s="881"/>
      <c r="U8" s="881"/>
      <c r="V8" s="881"/>
      <c r="W8" s="873"/>
      <c r="X8" s="873"/>
      <c r="Y8" s="873"/>
      <c r="Z8" s="873"/>
      <c r="AA8" s="873"/>
      <c r="AB8" s="873"/>
      <c r="AC8" s="873"/>
      <c r="AD8" s="873"/>
      <c r="AE8" s="873"/>
      <c r="AF8" s="873"/>
      <c r="AG8" s="873"/>
      <c r="AH8" s="873"/>
      <c r="AI8" s="873"/>
      <c r="AJ8" s="873"/>
      <c r="AK8" s="873"/>
      <c r="AL8" s="62"/>
      <c r="AM8" s="1008"/>
      <c r="AN8" s="1008"/>
      <c r="AO8" s="1008"/>
      <c r="AP8" s="1008"/>
      <c r="AQ8" s="1008"/>
      <c r="AR8" s="1008"/>
      <c r="AS8" s="1008"/>
      <c r="AT8" s="1008"/>
    </row>
    <row r="9" spans="1:46">
      <c r="A9" s="8"/>
      <c r="B9" s="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L9" s="62"/>
    </row>
    <row r="10" spans="1:46">
      <c r="A10" s="8"/>
      <c r="B10" s="8"/>
      <c r="C10" s="2"/>
      <c r="D10" s="2"/>
      <c r="E10" s="2"/>
      <c r="F10" s="2"/>
      <c r="G10" s="1090" t="s">
        <v>833</v>
      </c>
      <c r="H10" s="1090"/>
      <c r="I10" s="1090"/>
      <c r="J10" s="1090"/>
      <c r="K10" s="1090"/>
      <c r="L10" s="1090"/>
      <c r="M10" s="1090"/>
      <c r="N10" s="1090"/>
      <c r="O10" s="1090"/>
      <c r="P10" s="1090"/>
      <c r="Q10" s="1090"/>
      <c r="R10" s="1090"/>
      <c r="S10" s="1090"/>
      <c r="T10" s="1090"/>
      <c r="U10" s="1090"/>
      <c r="V10" s="1090"/>
      <c r="W10" s="1090"/>
      <c r="X10" s="1090"/>
      <c r="Y10" s="1090"/>
      <c r="Z10" s="1090"/>
      <c r="AA10" s="1090"/>
      <c r="AB10" s="1090"/>
      <c r="AC10" s="1090"/>
      <c r="AD10" s="1090"/>
      <c r="AE10" s="1090"/>
      <c r="AF10" s="2"/>
      <c r="AL10" s="62"/>
      <c r="AM10" s="1084" t="s">
        <v>301</v>
      </c>
      <c r="AN10" s="1084"/>
      <c r="AO10" s="1084"/>
      <c r="AP10" s="1084"/>
      <c r="AQ10" s="1084"/>
      <c r="AR10" s="1084"/>
      <c r="AS10" s="1084"/>
      <c r="AT10" s="1084"/>
    </row>
    <row r="11" spans="1:46">
      <c r="A11" s="8"/>
      <c r="B11" s="8"/>
      <c r="G11" s="1090"/>
      <c r="H11" s="1090"/>
      <c r="I11" s="1090"/>
      <c r="J11" s="1090"/>
      <c r="K11" s="1090"/>
      <c r="L11" s="1090"/>
      <c r="M11" s="1090"/>
      <c r="N11" s="1090"/>
      <c r="O11" s="1090"/>
      <c r="P11" s="1090"/>
      <c r="Q11" s="1090"/>
      <c r="R11" s="1090"/>
      <c r="S11" s="1090"/>
      <c r="T11" s="1090"/>
      <c r="U11" s="1090"/>
      <c r="V11" s="1090"/>
      <c r="W11" s="1090"/>
      <c r="X11" s="1090"/>
      <c r="Y11" s="1090"/>
      <c r="Z11" s="1090"/>
      <c r="AA11" s="1090"/>
      <c r="AB11" s="1090"/>
      <c r="AC11" s="1090"/>
      <c r="AD11" s="1090"/>
      <c r="AE11" s="1090"/>
      <c r="AL11" s="62"/>
      <c r="AM11" s="1084"/>
      <c r="AN11" s="1084"/>
      <c r="AO11" s="1084"/>
      <c r="AP11" s="1084"/>
      <c r="AQ11" s="1084"/>
      <c r="AR11" s="1084"/>
      <c r="AS11" s="1084"/>
      <c r="AT11" s="1084"/>
    </row>
    <row r="12" spans="1:46">
      <c r="A12" s="8"/>
      <c r="B12" s="8"/>
      <c r="G12" s="1090"/>
      <c r="H12" s="1090"/>
      <c r="I12" s="1090"/>
      <c r="J12" s="1090"/>
      <c r="K12" s="1090"/>
      <c r="L12" s="1090"/>
      <c r="M12" s="1090"/>
      <c r="N12" s="1090"/>
      <c r="O12" s="1090"/>
      <c r="P12" s="1090"/>
      <c r="Q12" s="1090"/>
      <c r="R12" s="1090"/>
      <c r="S12" s="1090"/>
      <c r="T12" s="1090"/>
      <c r="U12" s="1090"/>
      <c r="V12" s="1090"/>
      <c r="W12" s="1090"/>
      <c r="X12" s="1090"/>
      <c r="Y12" s="1090"/>
      <c r="Z12" s="1090"/>
      <c r="AA12" s="1090"/>
      <c r="AB12" s="1090"/>
      <c r="AC12" s="1090"/>
      <c r="AD12" s="1090"/>
      <c r="AE12" s="1090"/>
      <c r="AL12" s="62"/>
    </row>
    <row r="13" spans="1:46">
      <c r="A13" s="8"/>
      <c r="B13" s="8"/>
      <c r="AL13" s="62"/>
    </row>
    <row r="14" spans="1:46" ht="17.25" customHeight="1">
      <c r="A14" s="8"/>
      <c r="B14" s="1091" t="s">
        <v>41</v>
      </c>
      <c r="C14" s="1092"/>
      <c r="D14" s="1092"/>
      <c r="E14" s="1092"/>
      <c r="F14" s="1092"/>
      <c r="G14" s="1092"/>
      <c r="H14" s="1092"/>
      <c r="I14" s="1092"/>
      <c r="J14" s="1093"/>
      <c r="K14" s="188"/>
      <c r="L14" s="843" t="str">
        <f>IF(ISBLANK('一括記入シート（最初）'!$C$13),"",'一括記入シート（最初）'!$C$13)</f>
        <v>令和　7　年度</v>
      </c>
      <c r="M14" s="843"/>
      <c r="N14" s="843"/>
      <c r="O14" s="843"/>
      <c r="P14" s="843"/>
      <c r="Q14" s="843"/>
      <c r="R14" s="1087" t="s">
        <v>1080</v>
      </c>
      <c r="S14" s="1087"/>
      <c r="T14" s="1087"/>
      <c r="U14" s="1087"/>
      <c r="V14" s="1087"/>
      <c r="W14" s="1087"/>
      <c r="X14" s="1087"/>
      <c r="Y14" s="1087"/>
      <c r="Z14" s="1087"/>
      <c r="AA14" s="1087"/>
      <c r="AB14" s="1087"/>
      <c r="AC14" s="1087"/>
      <c r="AD14" s="1087"/>
      <c r="AE14" s="1087"/>
      <c r="AF14" s="1087"/>
      <c r="AG14" s="1087"/>
      <c r="AH14" s="1087"/>
      <c r="AI14" s="1087"/>
      <c r="AJ14" s="1087"/>
      <c r="AK14" s="221"/>
      <c r="AL14" s="62"/>
    </row>
    <row r="15" spans="1:46" ht="17.25" customHeight="1">
      <c r="B15" s="1094"/>
      <c r="C15" s="1095"/>
      <c r="D15" s="1095"/>
      <c r="E15" s="1095"/>
      <c r="F15" s="1095"/>
      <c r="G15" s="1095"/>
      <c r="H15" s="1095"/>
      <c r="I15" s="1095"/>
      <c r="J15" s="1096"/>
      <c r="K15" s="845" t="str">
        <f>IF(ISBLANK('一括記入シート（最初）'!$C$14),"",'一括記入シート（最初）'!$C$14)</f>
        <v>○○水土里会</v>
      </c>
      <c r="L15" s="846"/>
      <c r="M15" s="846"/>
      <c r="N15" s="846"/>
      <c r="O15" s="846"/>
      <c r="P15" s="846"/>
      <c r="Q15" s="846"/>
      <c r="R15" s="846"/>
      <c r="S15" s="846"/>
      <c r="T15" s="846"/>
      <c r="U15" s="846"/>
      <c r="V15" s="1119" t="str">
        <f>IF(ISBLANK('一括記入シート（最初）'!$C$25),"",'一括記入シート（最初）'!$C$25)</f>
        <v>用水路補修工事</v>
      </c>
      <c r="W15" s="1119"/>
      <c r="X15" s="1119"/>
      <c r="Y15" s="1119"/>
      <c r="Z15" s="1119"/>
      <c r="AA15" s="1119"/>
      <c r="AB15" s="1119"/>
      <c r="AC15" s="1119"/>
      <c r="AD15" s="1119"/>
      <c r="AE15" s="1119"/>
      <c r="AF15" s="1119"/>
      <c r="AG15" s="1119"/>
      <c r="AH15" s="1119"/>
      <c r="AI15" s="1119"/>
      <c r="AJ15" s="1119"/>
      <c r="AK15" s="1120"/>
      <c r="AL15" s="62"/>
    </row>
    <row r="16" spans="1:46" ht="17.25" customHeight="1">
      <c r="B16" s="1091" t="s">
        <v>214</v>
      </c>
      <c r="C16" s="1092"/>
      <c r="D16" s="1092"/>
      <c r="E16" s="1092"/>
      <c r="F16" s="1092"/>
      <c r="G16" s="1092"/>
      <c r="H16" s="1092"/>
      <c r="I16" s="1092"/>
      <c r="J16" s="1093"/>
      <c r="K16" s="1097" t="str">
        <f>IF(ISBLANK('一括記入シート（最初）'!$C$24),"",'一括記入シート（最初）'!$C$24)</f>
        <v>上田市〇〇（△△）</v>
      </c>
      <c r="L16" s="1098"/>
      <c r="M16" s="1098"/>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098"/>
      <c r="AK16" s="1099"/>
      <c r="AL16" s="62"/>
    </row>
    <row r="17" spans="1:46" ht="17.25" customHeight="1">
      <c r="A17" s="29"/>
      <c r="B17" s="1094"/>
      <c r="C17" s="1095"/>
      <c r="D17" s="1095"/>
      <c r="E17" s="1095"/>
      <c r="F17" s="1095"/>
      <c r="G17" s="1095"/>
      <c r="H17" s="1095"/>
      <c r="I17" s="1095"/>
      <c r="J17" s="1096"/>
      <c r="K17" s="1100"/>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2"/>
      <c r="AL17" s="61"/>
    </row>
    <row r="18" spans="1:46" ht="17.25" customHeight="1">
      <c r="A18" s="29"/>
      <c r="B18" s="1103" t="str">
        <f>IF('一括記入シート（最初）'!B21="○","入札開札の日時及び場所",IF('一括記入シート（最初）'!B22="○","見積書提出の日時及び場所","入札開札の日時及び場所"))</f>
        <v>見積書提出の日時及び場所</v>
      </c>
      <c r="C18" s="1104"/>
      <c r="D18" s="1104"/>
      <c r="E18" s="1104"/>
      <c r="F18" s="1104"/>
      <c r="G18" s="1104"/>
      <c r="H18" s="1104"/>
      <c r="I18" s="1104"/>
      <c r="J18" s="1105"/>
      <c r="K18" s="1115" t="s">
        <v>426</v>
      </c>
      <c r="L18" s="1116"/>
      <c r="M18" s="1116"/>
      <c r="N18" s="1116"/>
      <c r="O18" s="1116"/>
      <c r="P18" s="1116"/>
      <c r="Q18" s="1116"/>
      <c r="R18" s="1116"/>
      <c r="S18" s="1116"/>
      <c r="T18" s="1124"/>
      <c r="U18" s="1124"/>
      <c r="V18" s="1124"/>
      <c r="W18" s="1124"/>
      <c r="X18" s="1124"/>
      <c r="Y18" s="1124"/>
      <c r="Z18" s="1124"/>
      <c r="AA18" s="1124"/>
      <c r="AB18" s="1124"/>
      <c r="AC18" s="220"/>
      <c r="AD18" s="220"/>
      <c r="AE18" s="220"/>
      <c r="AF18" s="220"/>
      <c r="AG18" s="220"/>
      <c r="AH18" s="220"/>
      <c r="AI18" s="220"/>
      <c r="AJ18" s="220"/>
      <c r="AK18" s="216"/>
      <c r="AL18" s="1085" t="s">
        <v>493</v>
      </c>
      <c r="AM18" s="1086"/>
      <c r="AN18" s="1086"/>
      <c r="AO18" s="1086"/>
      <c r="AP18" s="1086"/>
      <c r="AQ18" s="1086"/>
      <c r="AR18" s="1086"/>
      <c r="AS18" s="1086"/>
      <c r="AT18" s="1086"/>
    </row>
    <row r="19" spans="1:46" ht="17.25" customHeight="1">
      <c r="A19" s="29"/>
      <c r="B19" s="1106"/>
      <c r="C19" s="1107"/>
      <c r="D19" s="1107"/>
      <c r="E19" s="1107"/>
      <c r="F19" s="1107"/>
      <c r="G19" s="1107"/>
      <c r="H19" s="1107"/>
      <c r="I19" s="1107"/>
      <c r="J19" s="1108"/>
      <c r="K19" s="217"/>
      <c r="L19" s="218"/>
      <c r="M19" s="218" t="s">
        <v>465</v>
      </c>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9"/>
      <c r="AL19" s="1085"/>
      <c r="AM19" s="1086"/>
      <c r="AN19" s="1086"/>
      <c r="AO19" s="1086"/>
      <c r="AP19" s="1086"/>
      <c r="AQ19" s="1086"/>
      <c r="AR19" s="1086"/>
      <c r="AS19" s="1086"/>
      <c r="AT19" s="1086"/>
    </row>
    <row r="20" spans="1:46" ht="13.5" customHeight="1">
      <c r="A20" s="29"/>
      <c r="B20" s="29"/>
      <c r="C20" s="29"/>
      <c r="D20" s="29"/>
      <c r="E20" s="29"/>
      <c r="F20" s="29"/>
      <c r="G20" s="29"/>
      <c r="H20" s="29"/>
      <c r="I20" s="29"/>
      <c r="J20" s="30"/>
      <c r="K20" s="30"/>
      <c r="L20" s="30"/>
      <c r="M20" s="30"/>
      <c r="N20" s="30"/>
      <c r="O20" s="30"/>
      <c r="P20" s="30"/>
      <c r="Q20" s="30"/>
      <c r="R20" s="30"/>
      <c r="S20" s="30"/>
      <c r="T20" s="30"/>
      <c r="U20" s="30"/>
      <c r="V20" s="30"/>
      <c r="W20" s="30"/>
      <c r="X20" s="30"/>
    </row>
    <row r="21" spans="1:46" ht="13.5" customHeight="1">
      <c r="A21" s="29"/>
      <c r="B21" s="29"/>
      <c r="C21" s="29"/>
      <c r="D21" s="29"/>
      <c r="E21" s="29"/>
      <c r="F21" s="29"/>
      <c r="G21" s="29"/>
      <c r="H21" s="29"/>
      <c r="I21" s="29"/>
      <c r="J21" s="30"/>
      <c r="K21" s="30"/>
      <c r="L21" s="30"/>
      <c r="M21" s="30"/>
      <c r="N21" s="30"/>
      <c r="O21" s="30"/>
      <c r="P21" s="30"/>
      <c r="Q21" s="30"/>
      <c r="R21" s="30"/>
      <c r="S21" s="30"/>
      <c r="T21" s="30"/>
      <c r="U21" s="30"/>
      <c r="V21" s="30"/>
      <c r="W21" s="30"/>
      <c r="X21" s="30"/>
      <c r="AF21" s="1123" t="s">
        <v>215</v>
      </c>
      <c r="AG21" s="1123"/>
      <c r="AH21" s="1123"/>
      <c r="AI21" s="1123"/>
      <c r="AJ21" s="1123"/>
      <c r="AK21" s="1123"/>
      <c r="AL21" s="62"/>
    </row>
    <row r="22" spans="1:46" ht="13.5" customHeight="1">
      <c r="A22" s="166"/>
      <c r="B22" s="1125" t="s">
        <v>216</v>
      </c>
      <c r="C22" s="1126"/>
      <c r="D22" s="1126"/>
      <c r="E22" s="1126"/>
      <c r="F22" s="1126"/>
      <c r="G22" s="1126"/>
      <c r="H22" s="1126"/>
      <c r="I22" s="1126"/>
      <c r="J22" s="1127"/>
      <c r="K22" s="1012" t="str">
        <f>IF('一括記入シート（最初）'!B21="○","第１回入札額",IF('一括記入シート（最初）'!B22="○","第１回見積額","第１回入札額"))</f>
        <v>第１回見積額</v>
      </c>
      <c r="L22" s="1012"/>
      <c r="M22" s="1012"/>
      <c r="N22" s="1012"/>
      <c r="O22" s="1012"/>
      <c r="P22" s="1012"/>
      <c r="Q22" s="1012"/>
      <c r="R22" s="1012"/>
      <c r="S22" s="1012"/>
      <c r="T22" s="1088" t="str">
        <f>IF('一括記入シート（最初）'!B21="○","第２回入札額",IF('一括記入シート（最初）'!B22="○","第２回見積額","第２回入札額"))</f>
        <v>第２回見積額</v>
      </c>
      <c r="U22" s="1088"/>
      <c r="V22" s="1088"/>
      <c r="W22" s="1088"/>
      <c r="X22" s="1088"/>
      <c r="Y22" s="1088"/>
      <c r="Z22" s="1088"/>
      <c r="AA22" s="1088"/>
      <c r="AB22" s="1088"/>
      <c r="AC22" s="1088"/>
      <c r="AD22" s="1088"/>
      <c r="AE22" s="1088"/>
      <c r="AF22" s="1088"/>
      <c r="AG22" s="1088"/>
      <c r="AH22" s="1088"/>
      <c r="AI22" s="1088"/>
      <c r="AJ22" s="1088"/>
      <c r="AK22" s="1088"/>
      <c r="AL22" s="62"/>
    </row>
    <row r="23" spans="1:46" ht="13.5" customHeight="1">
      <c r="A23" s="147"/>
      <c r="B23" s="1027" t="s">
        <v>47</v>
      </c>
      <c r="C23" s="1026"/>
      <c r="D23" s="1026"/>
      <c r="E23" s="1026"/>
      <c r="F23" s="1026"/>
      <c r="G23" s="1026"/>
      <c r="H23" s="1026"/>
      <c r="I23" s="1026"/>
      <c r="J23" s="1028"/>
      <c r="K23" s="1012"/>
      <c r="L23" s="1012"/>
      <c r="M23" s="1012"/>
      <c r="N23" s="1012"/>
      <c r="O23" s="1012"/>
      <c r="P23" s="1012"/>
      <c r="Q23" s="1012"/>
      <c r="R23" s="1012"/>
      <c r="S23" s="1012"/>
      <c r="T23" s="1088"/>
      <c r="U23" s="1088"/>
      <c r="V23" s="1088"/>
      <c r="W23" s="1088"/>
      <c r="X23" s="1088"/>
      <c r="Y23" s="1088"/>
      <c r="Z23" s="1088"/>
      <c r="AA23" s="1088"/>
      <c r="AB23" s="1088"/>
      <c r="AC23" s="1088"/>
      <c r="AD23" s="1088"/>
      <c r="AE23" s="1088"/>
      <c r="AF23" s="1088"/>
      <c r="AG23" s="1088"/>
      <c r="AH23" s="1088"/>
      <c r="AI23" s="1088"/>
      <c r="AJ23" s="1088"/>
      <c r="AK23" s="1088"/>
      <c r="AL23" s="62"/>
    </row>
    <row r="24" spans="1:46" ht="13.5" customHeight="1">
      <c r="A24" s="166"/>
      <c r="B24" s="1117" t="str">
        <f>IF(ISBLANK('一括記入シート（最初）'!$C$33),"",'一括記入シート（最初）'!$C$33)</f>
        <v>(株)A建設</v>
      </c>
      <c r="C24" s="1117"/>
      <c r="D24" s="1117"/>
      <c r="E24" s="1117"/>
      <c r="F24" s="1117"/>
      <c r="G24" s="1117"/>
      <c r="H24" s="1117"/>
      <c r="I24" s="1117"/>
      <c r="J24" s="1117"/>
      <c r="K24" s="1118">
        <f>IF(ISBLANK('一括記入シート（最初）'!$D$68),"",'一括記入シート（最初）'!$D$68)</f>
        <v>1000000</v>
      </c>
      <c r="L24" s="1118"/>
      <c r="M24" s="1118"/>
      <c r="N24" s="1118"/>
      <c r="O24" s="1118"/>
      <c r="P24" s="1118"/>
      <c r="Q24" s="1118"/>
      <c r="R24" s="1118"/>
      <c r="S24" s="1118"/>
      <c r="T24" s="1121"/>
      <c r="U24" s="1121"/>
      <c r="V24" s="1121"/>
      <c r="W24" s="1121"/>
      <c r="X24" s="1121"/>
      <c r="Y24" s="1121"/>
      <c r="Z24" s="1121"/>
      <c r="AA24" s="1121"/>
      <c r="AB24" s="1121"/>
      <c r="AC24" s="1088"/>
      <c r="AD24" s="1088"/>
      <c r="AE24" s="1088"/>
      <c r="AF24" s="1088"/>
      <c r="AG24" s="1088"/>
      <c r="AH24" s="1088"/>
      <c r="AI24" s="1088"/>
      <c r="AJ24" s="1088"/>
      <c r="AK24" s="1088"/>
      <c r="AL24" s="1082" t="s">
        <v>731</v>
      </c>
      <c r="AM24" s="1083"/>
      <c r="AN24" s="1083"/>
      <c r="AO24" s="1083"/>
      <c r="AP24" s="1083"/>
      <c r="AQ24" s="1083"/>
      <c r="AR24" s="1083"/>
      <c r="AS24" s="1083"/>
      <c r="AT24" s="1083"/>
    </row>
    <row r="25" spans="1:46" ht="13.5" customHeight="1">
      <c r="A25" s="147"/>
      <c r="B25" s="1117"/>
      <c r="C25" s="1117"/>
      <c r="D25" s="1117"/>
      <c r="E25" s="1117"/>
      <c r="F25" s="1117"/>
      <c r="G25" s="1117"/>
      <c r="H25" s="1117"/>
      <c r="I25" s="1117"/>
      <c r="J25" s="1117"/>
      <c r="K25" s="1118"/>
      <c r="L25" s="1118"/>
      <c r="M25" s="1118"/>
      <c r="N25" s="1118"/>
      <c r="O25" s="1118"/>
      <c r="P25" s="1118"/>
      <c r="Q25" s="1118"/>
      <c r="R25" s="1118"/>
      <c r="S25" s="1118"/>
      <c r="T25" s="1121"/>
      <c r="U25" s="1121"/>
      <c r="V25" s="1121"/>
      <c r="W25" s="1121"/>
      <c r="X25" s="1121"/>
      <c r="Y25" s="1121"/>
      <c r="Z25" s="1121"/>
      <c r="AA25" s="1121"/>
      <c r="AB25" s="1121"/>
      <c r="AC25" s="1088"/>
      <c r="AD25" s="1088"/>
      <c r="AE25" s="1088"/>
      <c r="AF25" s="1088"/>
      <c r="AG25" s="1088"/>
      <c r="AH25" s="1088"/>
      <c r="AI25" s="1088"/>
      <c r="AJ25" s="1088"/>
      <c r="AK25" s="1088"/>
      <c r="AL25" s="1082"/>
      <c r="AM25" s="1083"/>
      <c r="AN25" s="1083"/>
      <c r="AO25" s="1083"/>
      <c r="AP25" s="1083"/>
      <c r="AQ25" s="1083"/>
      <c r="AR25" s="1083"/>
      <c r="AS25" s="1083"/>
      <c r="AT25" s="1083"/>
    </row>
    <row r="26" spans="1:46" ht="13.5" customHeight="1">
      <c r="A26" s="166"/>
      <c r="B26" s="1117" t="str">
        <f>IF(ISBLANK('一括記入シート（最初）'!$C$34),"",'一括記入シート（最初）'!$C$34)</f>
        <v>(有)B建設</v>
      </c>
      <c r="C26" s="1117"/>
      <c r="D26" s="1117"/>
      <c r="E26" s="1117"/>
      <c r="F26" s="1117"/>
      <c r="G26" s="1117"/>
      <c r="H26" s="1117"/>
      <c r="I26" s="1117"/>
      <c r="J26" s="1117"/>
      <c r="K26" s="1118">
        <f>IF(ISBLANK('一括記入シート（最初）'!$D$69),"",'一括記入シート（最初）'!$D$69)</f>
        <v>1050000</v>
      </c>
      <c r="L26" s="1118"/>
      <c r="M26" s="1118"/>
      <c r="N26" s="1118"/>
      <c r="O26" s="1118"/>
      <c r="P26" s="1118"/>
      <c r="Q26" s="1118"/>
      <c r="R26" s="1118"/>
      <c r="S26" s="1118"/>
      <c r="T26" s="1121"/>
      <c r="U26" s="1121"/>
      <c r="V26" s="1121"/>
      <c r="W26" s="1121"/>
      <c r="X26" s="1121"/>
      <c r="Y26" s="1121"/>
      <c r="Z26" s="1121"/>
      <c r="AA26" s="1121"/>
      <c r="AB26" s="1121"/>
      <c r="AC26" s="1122"/>
      <c r="AD26" s="1122"/>
      <c r="AE26" s="1122"/>
      <c r="AF26" s="1122"/>
      <c r="AG26" s="1122"/>
      <c r="AH26" s="1122"/>
      <c r="AI26" s="1122"/>
      <c r="AJ26" s="1122"/>
      <c r="AK26" s="1122"/>
      <c r="AL26" s="62"/>
    </row>
    <row r="27" spans="1:46" ht="13.5" customHeight="1">
      <c r="A27" s="147"/>
      <c r="B27" s="1117"/>
      <c r="C27" s="1117"/>
      <c r="D27" s="1117"/>
      <c r="E27" s="1117"/>
      <c r="F27" s="1117"/>
      <c r="G27" s="1117"/>
      <c r="H27" s="1117"/>
      <c r="I27" s="1117"/>
      <c r="J27" s="1117"/>
      <c r="K27" s="1118"/>
      <c r="L27" s="1118"/>
      <c r="M27" s="1118"/>
      <c r="N27" s="1118"/>
      <c r="O27" s="1118"/>
      <c r="P27" s="1118"/>
      <c r="Q27" s="1118"/>
      <c r="R27" s="1118"/>
      <c r="S27" s="1118"/>
      <c r="T27" s="1121"/>
      <c r="U27" s="1121"/>
      <c r="V27" s="1121"/>
      <c r="W27" s="1121"/>
      <c r="X27" s="1121"/>
      <c r="Y27" s="1121"/>
      <c r="Z27" s="1121"/>
      <c r="AA27" s="1121"/>
      <c r="AB27" s="1121"/>
      <c r="AC27" s="1122"/>
      <c r="AD27" s="1122"/>
      <c r="AE27" s="1122"/>
      <c r="AF27" s="1122"/>
      <c r="AG27" s="1122"/>
      <c r="AH27" s="1122"/>
      <c r="AI27" s="1122"/>
      <c r="AJ27" s="1122"/>
      <c r="AK27" s="1122"/>
      <c r="AL27" s="62"/>
    </row>
    <row r="28" spans="1:46" ht="13.5" customHeight="1">
      <c r="A28" s="166"/>
      <c r="B28" s="1117" t="str">
        <f>IF(ISBLANK('一括記入シート（最初）'!$C$35),"",'一括記入シート（最初）'!$C$35)</f>
        <v>C建設(株)</v>
      </c>
      <c r="C28" s="1117"/>
      <c r="D28" s="1117"/>
      <c r="E28" s="1117"/>
      <c r="F28" s="1117"/>
      <c r="G28" s="1117"/>
      <c r="H28" s="1117"/>
      <c r="I28" s="1117"/>
      <c r="J28" s="1117"/>
      <c r="K28" s="1118">
        <f>IF(ISBLANK('一括記入シート（最初）'!$D$70),"",'一括記入シート（最初）'!$D$70)</f>
        <v>1025000</v>
      </c>
      <c r="L28" s="1118"/>
      <c r="M28" s="1118"/>
      <c r="N28" s="1118"/>
      <c r="O28" s="1118"/>
      <c r="P28" s="1118"/>
      <c r="Q28" s="1118"/>
      <c r="R28" s="1118"/>
      <c r="S28" s="1118"/>
      <c r="T28" s="1121"/>
      <c r="U28" s="1121"/>
      <c r="V28" s="1121"/>
      <c r="W28" s="1121"/>
      <c r="X28" s="1121"/>
      <c r="Y28" s="1121"/>
      <c r="Z28" s="1121"/>
      <c r="AA28" s="1121"/>
      <c r="AB28" s="1121"/>
      <c r="AC28" s="1122"/>
      <c r="AD28" s="1122"/>
      <c r="AE28" s="1122"/>
      <c r="AF28" s="1122"/>
      <c r="AG28" s="1122"/>
      <c r="AH28" s="1122"/>
      <c r="AI28" s="1122"/>
      <c r="AJ28" s="1122"/>
      <c r="AK28" s="1122"/>
      <c r="AL28" s="62"/>
    </row>
    <row r="29" spans="1:46" ht="13.5" customHeight="1">
      <c r="A29" s="147"/>
      <c r="B29" s="1117"/>
      <c r="C29" s="1117"/>
      <c r="D29" s="1117"/>
      <c r="E29" s="1117"/>
      <c r="F29" s="1117"/>
      <c r="G29" s="1117"/>
      <c r="H29" s="1117"/>
      <c r="I29" s="1117"/>
      <c r="J29" s="1117"/>
      <c r="K29" s="1118"/>
      <c r="L29" s="1118"/>
      <c r="M29" s="1118"/>
      <c r="N29" s="1118"/>
      <c r="O29" s="1118"/>
      <c r="P29" s="1118"/>
      <c r="Q29" s="1118"/>
      <c r="R29" s="1118"/>
      <c r="S29" s="1118"/>
      <c r="T29" s="1121"/>
      <c r="U29" s="1121"/>
      <c r="V29" s="1121"/>
      <c r="W29" s="1121"/>
      <c r="X29" s="1121"/>
      <c r="Y29" s="1121"/>
      <c r="Z29" s="1121"/>
      <c r="AA29" s="1121"/>
      <c r="AB29" s="1121"/>
      <c r="AC29" s="1122"/>
      <c r="AD29" s="1122"/>
      <c r="AE29" s="1122"/>
      <c r="AF29" s="1122"/>
      <c r="AG29" s="1122"/>
      <c r="AH29" s="1122"/>
      <c r="AI29" s="1122"/>
      <c r="AJ29" s="1122"/>
      <c r="AK29" s="1122"/>
      <c r="AL29" s="62"/>
    </row>
    <row r="30" spans="1:46" ht="13.5" customHeight="1">
      <c r="B30" s="1117" t="str">
        <f>IF(ISBLANK('一括記入シート（最初）'!$C$36),"",'一括記入シート（最初）'!$C$36)</f>
        <v/>
      </c>
      <c r="C30" s="1117"/>
      <c r="D30" s="1117"/>
      <c r="E30" s="1117"/>
      <c r="F30" s="1117"/>
      <c r="G30" s="1117"/>
      <c r="H30" s="1117"/>
      <c r="I30" s="1117"/>
      <c r="J30" s="1117"/>
      <c r="K30" s="1118" t="str">
        <f>IF(ISBLANK('一括記入シート（最初）'!$D$71),"",'一括記入シート（最初）'!$D$71)</f>
        <v/>
      </c>
      <c r="L30" s="1118"/>
      <c r="M30" s="1118"/>
      <c r="N30" s="1118"/>
      <c r="O30" s="1118"/>
      <c r="P30" s="1118"/>
      <c r="Q30" s="1118"/>
      <c r="R30" s="1118"/>
      <c r="S30" s="1118"/>
      <c r="T30" s="1130"/>
      <c r="U30" s="1130"/>
      <c r="V30" s="1130"/>
      <c r="W30" s="1130"/>
      <c r="X30" s="1130"/>
      <c r="Y30" s="1130"/>
      <c r="Z30" s="1130"/>
      <c r="AA30" s="1130"/>
      <c r="AB30" s="1130"/>
      <c r="AC30" s="1109"/>
      <c r="AD30" s="1109"/>
      <c r="AE30" s="1109"/>
      <c r="AF30" s="1109"/>
      <c r="AG30" s="1109"/>
      <c r="AH30" s="1109"/>
      <c r="AI30" s="1109"/>
      <c r="AJ30" s="1109"/>
      <c r="AK30" s="1109"/>
      <c r="AL30" s="62"/>
    </row>
    <row r="31" spans="1:46" ht="13.5" customHeight="1">
      <c r="B31" s="1117"/>
      <c r="C31" s="1117"/>
      <c r="D31" s="1117"/>
      <c r="E31" s="1117"/>
      <c r="F31" s="1117"/>
      <c r="G31" s="1117"/>
      <c r="H31" s="1117"/>
      <c r="I31" s="1117"/>
      <c r="J31" s="1117"/>
      <c r="K31" s="1118"/>
      <c r="L31" s="1118"/>
      <c r="M31" s="1118"/>
      <c r="N31" s="1118"/>
      <c r="O31" s="1118"/>
      <c r="P31" s="1118"/>
      <c r="Q31" s="1118"/>
      <c r="R31" s="1118"/>
      <c r="S31" s="1118"/>
      <c r="T31" s="1130"/>
      <c r="U31" s="1130"/>
      <c r="V31" s="1130"/>
      <c r="W31" s="1130"/>
      <c r="X31" s="1130"/>
      <c r="Y31" s="1130"/>
      <c r="Z31" s="1130"/>
      <c r="AA31" s="1130"/>
      <c r="AB31" s="1130"/>
      <c r="AC31" s="1109"/>
      <c r="AD31" s="1109"/>
      <c r="AE31" s="1109"/>
      <c r="AF31" s="1109"/>
      <c r="AG31" s="1109"/>
      <c r="AH31" s="1109"/>
      <c r="AI31" s="1109"/>
      <c r="AJ31" s="1109"/>
      <c r="AK31" s="1109"/>
      <c r="AL31" s="62"/>
    </row>
    <row r="32" spans="1:46" ht="13.5" customHeight="1">
      <c r="B32" s="1117" t="str">
        <f>IF(ISBLANK('一括記入シート（最初）'!$C$37),"",'一括記入シート（最初）'!$C$37)</f>
        <v/>
      </c>
      <c r="C32" s="1117"/>
      <c r="D32" s="1117"/>
      <c r="E32" s="1117"/>
      <c r="F32" s="1117"/>
      <c r="G32" s="1117"/>
      <c r="H32" s="1117"/>
      <c r="I32" s="1117"/>
      <c r="J32" s="1117"/>
      <c r="K32" s="1118" t="str">
        <f>IF(ISBLANK('一括記入シート（最初）'!$D$72),"",'一括記入シート（最初）'!$D$72)</f>
        <v/>
      </c>
      <c r="L32" s="1118"/>
      <c r="M32" s="1118"/>
      <c r="N32" s="1118"/>
      <c r="O32" s="1118"/>
      <c r="P32" s="1118"/>
      <c r="Q32" s="1118"/>
      <c r="R32" s="1118"/>
      <c r="S32" s="1118"/>
      <c r="T32" s="1130"/>
      <c r="U32" s="1130"/>
      <c r="V32" s="1130"/>
      <c r="W32" s="1130"/>
      <c r="X32" s="1130"/>
      <c r="Y32" s="1130"/>
      <c r="Z32" s="1130"/>
      <c r="AA32" s="1130"/>
      <c r="AB32" s="1130"/>
      <c r="AC32" s="1109"/>
      <c r="AD32" s="1109"/>
      <c r="AE32" s="1109"/>
      <c r="AF32" s="1109"/>
      <c r="AG32" s="1109"/>
      <c r="AH32" s="1109"/>
      <c r="AI32" s="1109"/>
      <c r="AJ32" s="1109"/>
      <c r="AK32" s="1109"/>
      <c r="AL32" s="62"/>
    </row>
    <row r="33" spans="1:37" ht="13.5" customHeight="1">
      <c r="B33" s="1117"/>
      <c r="C33" s="1117"/>
      <c r="D33" s="1117"/>
      <c r="E33" s="1117"/>
      <c r="F33" s="1117"/>
      <c r="G33" s="1117"/>
      <c r="H33" s="1117"/>
      <c r="I33" s="1117"/>
      <c r="J33" s="1117"/>
      <c r="K33" s="1118"/>
      <c r="L33" s="1118"/>
      <c r="M33" s="1118"/>
      <c r="N33" s="1118"/>
      <c r="O33" s="1118"/>
      <c r="P33" s="1118"/>
      <c r="Q33" s="1118"/>
      <c r="R33" s="1118"/>
      <c r="S33" s="1118"/>
      <c r="T33" s="1130"/>
      <c r="U33" s="1130"/>
      <c r="V33" s="1130"/>
      <c r="W33" s="1130"/>
      <c r="X33" s="1130"/>
      <c r="Y33" s="1130"/>
      <c r="Z33" s="1130"/>
      <c r="AA33" s="1130"/>
      <c r="AB33" s="1130"/>
      <c r="AC33" s="1109"/>
      <c r="AD33" s="1109"/>
      <c r="AE33" s="1109"/>
      <c r="AF33" s="1109"/>
      <c r="AG33" s="1109"/>
      <c r="AH33" s="1109"/>
      <c r="AI33" s="1109"/>
      <c r="AJ33" s="1109"/>
      <c r="AK33" s="1109"/>
    </row>
    <row r="34" spans="1:37" ht="13.5" customHeight="1">
      <c r="A34" s="10"/>
      <c r="B34" s="1117"/>
      <c r="C34" s="1117"/>
      <c r="D34" s="1117"/>
      <c r="E34" s="1117"/>
      <c r="F34" s="1117"/>
      <c r="G34" s="1117"/>
      <c r="H34" s="1117"/>
      <c r="I34" s="1117"/>
      <c r="J34" s="1117"/>
      <c r="K34" s="1128"/>
      <c r="L34" s="1128"/>
      <c r="M34" s="1128"/>
      <c r="N34" s="1128"/>
      <c r="O34" s="1128"/>
      <c r="P34" s="1128"/>
      <c r="Q34" s="1128"/>
      <c r="R34" s="1128"/>
      <c r="S34" s="1128"/>
      <c r="T34" s="1129"/>
      <c r="U34" s="1129"/>
      <c r="V34" s="1129"/>
      <c r="W34" s="1129"/>
      <c r="X34" s="1129"/>
      <c r="Y34" s="1129"/>
      <c r="Z34" s="1129"/>
      <c r="AA34" s="1129"/>
      <c r="AB34" s="1129"/>
      <c r="AC34" s="1109"/>
      <c r="AD34" s="1109"/>
      <c r="AE34" s="1109"/>
      <c r="AF34" s="1109"/>
      <c r="AG34" s="1109"/>
      <c r="AH34" s="1109"/>
      <c r="AI34" s="1109"/>
      <c r="AJ34" s="1109"/>
      <c r="AK34" s="1109"/>
    </row>
    <row r="35" spans="1:37" ht="13.5" customHeight="1">
      <c r="A35" s="10"/>
      <c r="B35" s="1117"/>
      <c r="C35" s="1117"/>
      <c r="D35" s="1117"/>
      <c r="E35" s="1117"/>
      <c r="F35" s="1117"/>
      <c r="G35" s="1117"/>
      <c r="H35" s="1117"/>
      <c r="I35" s="1117"/>
      <c r="J35" s="1117"/>
      <c r="K35" s="1128"/>
      <c r="L35" s="1128"/>
      <c r="M35" s="1128"/>
      <c r="N35" s="1128"/>
      <c r="O35" s="1128"/>
      <c r="P35" s="1128"/>
      <c r="Q35" s="1128"/>
      <c r="R35" s="1128"/>
      <c r="S35" s="1128"/>
      <c r="T35" s="1129"/>
      <c r="U35" s="1129"/>
      <c r="V35" s="1129"/>
      <c r="W35" s="1129"/>
      <c r="X35" s="1129"/>
      <c r="Y35" s="1129"/>
      <c r="Z35" s="1129"/>
      <c r="AA35" s="1129"/>
      <c r="AB35" s="1129"/>
      <c r="AC35" s="1109"/>
      <c r="AD35" s="1109"/>
      <c r="AE35" s="1109"/>
      <c r="AF35" s="1109"/>
      <c r="AG35" s="1109"/>
      <c r="AH35" s="1109"/>
      <c r="AI35" s="1109"/>
      <c r="AJ35" s="1109"/>
      <c r="AK35" s="1109"/>
    </row>
    <row r="36" spans="1:37" ht="13.5" customHeight="1">
      <c r="A36" s="10"/>
      <c r="B36" s="1117"/>
      <c r="C36" s="1117"/>
      <c r="D36" s="1117"/>
      <c r="E36" s="1117"/>
      <c r="F36" s="1117"/>
      <c r="G36" s="1117"/>
      <c r="H36" s="1117"/>
      <c r="I36" s="1117"/>
      <c r="J36" s="1117"/>
      <c r="K36" s="1128"/>
      <c r="L36" s="1128"/>
      <c r="M36" s="1128"/>
      <c r="N36" s="1128"/>
      <c r="O36" s="1128"/>
      <c r="P36" s="1128"/>
      <c r="Q36" s="1128"/>
      <c r="R36" s="1128"/>
      <c r="S36" s="1128"/>
      <c r="T36" s="1129"/>
      <c r="U36" s="1129"/>
      <c r="V36" s="1129"/>
      <c r="W36" s="1129"/>
      <c r="X36" s="1129"/>
      <c r="Y36" s="1129"/>
      <c r="Z36" s="1129"/>
      <c r="AA36" s="1129"/>
      <c r="AB36" s="1129"/>
      <c r="AC36" s="1109"/>
      <c r="AD36" s="1109"/>
      <c r="AE36" s="1109"/>
      <c r="AF36" s="1109"/>
      <c r="AG36" s="1109"/>
      <c r="AH36" s="1109"/>
      <c r="AI36" s="1109"/>
      <c r="AJ36" s="1109"/>
      <c r="AK36" s="1109"/>
    </row>
    <row r="37" spans="1:37" ht="13.5" customHeight="1">
      <c r="A37" s="10"/>
      <c r="B37" s="1117"/>
      <c r="C37" s="1117"/>
      <c r="D37" s="1117"/>
      <c r="E37" s="1117"/>
      <c r="F37" s="1117"/>
      <c r="G37" s="1117"/>
      <c r="H37" s="1117"/>
      <c r="I37" s="1117"/>
      <c r="J37" s="1117"/>
      <c r="K37" s="1128"/>
      <c r="L37" s="1128"/>
      <c r="M37" s="1128"/>
      <c r="N37" s="1128"/>
      <c r="O37" s="1128"/>
      <c r="P37" s="1128"/>
      <c r="Q37" s="1128"/>
      <c r="R37" s="1128"/>
      <c r="S37" s="1128"/>
      <c r="T37" s="1129"/>
      <c r="U37" s="1129"/>
      <c r="V37" s="1129"/>
      <c r="W37" s="1129"/>
      <c r="X37" s="1129"/>
      <c r="Y37" s="1129"/>
      <c r="Z37" s="1129"/>
      <c r="AA37" s="1129"/>
      <c r="AB37" s="1129"/>
      <c r="AC37" s="1109"/>
      <c r="AD37" s="1109"/>
      <c r="AE37" s="1109"/>
      <c r="AF37" s="1109"/>
      <c r="AG37" s="1109"/>
      <c r="AH37" s="1109"/>
      <c r="AI37" s="1109"/>
      <c r="AJ37" s="1109"/>
      <c r="AK37" s="1109"/>
    </row>
    <row r="38" spans="1:37" ht="13.5" customHeight="1">
      <c r="A38" s="2"/>
      <c r="B38" s="1117"/>
      <c r="C38" s="1117"/>
      <c r="D38" s="1117"/>
      <c r="E38" s="1117"/>
      <c r="F38" s="1117"/>
      <c r="G38" s="1117"/>
      <c r="H38" s="1117"/>
      <c r="I38" s="1117"/>
      <c r="J38" s="1117"/>
      <c r="K38" s="1128"/>
      <c r="L38" s="1128"/>
      <c r="M38" s="1128"/>
      <c r="N38" s="1128"/>
      <c r="O38" s="1128"/>
      <c r="P38" s="1128"/>
      <c r="Q38" s="1128"/>
      <c r="R38" s="1128"/>
      <c r="S38" s="1128"/>
      <c r="T38" s="1129"/>
      <c r="U38" s="1129"/>
      <c r="V38" s="1129"/>
      <c r="W38" s="1129"/>
      <c r="X38" s="1129"/>
      <c r="Y38" s="1129"/>
      <c r="Z38" s="1129"/>
      <c r="AA38" s="1129"/>
      <c r="AB38" s="1129"/>
      <c r="AC38" s="1109"/>
      <c r="AD38" s="1109"/>
      <c r="AE38" s="1109"/>
      <c r="AF38" s="1109"/>
      <c r="AG38" s="1109"/>
      <c r="AH38" s="1109"/>
      <c r="AI38" s="1109"/>
      <c r="AJ38" s="1109"/>
      <c r="AK38" s="1109"/>
    </row>
    <row r="39" spans="1:37" ht="13.5" customHeight="1">
      <c r="A39" s="2"/>
      <c r="B39" s="1117"/>
      <c r="C39" s="1117"/>
      <c r="D39" s="1117"/>
      <c r="E39" s="1117"/>
      <c r="F39" s="1117"/>
      <c r="G39" s="1117"/>
      <c r="H39" s="1117"/>
      <c r="I39" s="1117"/>
      <c r="J39" s="1117"/>
      <c r="K39" s="1128"/>
      <c r="L39" s="1128"/>
      <c r="M39" s="1128"/>
      <c r="N39" s="1128"/>
      <c r="O39" s="1128"/>
      <c r="P39" s="1128"/>
      <c r="Q39" s="1128"/>
      <c r="R39" s="1128"/>
      <c r="S39" s="1128"/>
      <c r="T39" s="1129"/>
      <c r="U39" s="1129"/>
      <c r="V39" s="1129"/>
      <c r="W39" s="1129"/>
      <c r="X39" s="1129"/>
      <c r="Y39" s="1129"/>
      <c r="Z39" s="1129"/>
      <c r="AA39" s="1129"/>
      <c r="AB39" s="1129"/>
      <c r="AC39" s="1109"/>
      <c r="AD39" s="1109"/>
      <c r="AE39" s="1109"/>
      <c r="AF39" s="1109"/>
      <c r="AG39" s="1109"/>
      <c r="AH39" s="1109"/>
      <c r="AI39" s="1109"/>
      <c r="AJ39" s="1109"/>
      <c r="AK39" s="1109"/>
    </row>
    <row r="40" spans="1:37" ht="13.5" customHeight="1">
      <c r="B40" s="1117"/>
      <c r="C40" s="1117"/>
      <c r="D40" s="1117"/>
      <c r="E40" s="1117"/>
      <c r="F40" s="1117"/>
      <c r="G40" s="1117"/>
      <c r="H40" s="1117"/>
      <c r="I40" s="1117"/>
      <c r="J40" s="1117"/>
      <c r="K40" s="1128"/>
      <c r="L40" s="1128"/>
      <c r="M40" s="1128"/>
      <c r="N40" s="1128"/>
      <c r="O40" s="1128"/>
      <c r="P40" s="1128"/>
      <c r="Q40" s="1128"/>
      <c r="R40" s="1128"/>
      <c r="S40" s="1128"/>
      <c r="T40" s="1129"/>
      <c r="U40" s="1129"/>
      <c r="V40" s="1129"/>
      <c r="W40" s="1129"/>
      <c r="X40" s="1129"/>
      <c r="Y40" s="1129"/>
      <c r="Z40" s="1129"/>
      <c r="AA40" s="1129"/>
      <c r="AB40" s="1129"/>
      <c r="AC40" s="1109"/>
      <c r="AD40" s="1109"/>
      <c r="AE40" s="1109"/>
      <c r="AF40" s="1109"/>
      <c r="AG40" s="1109"/>
      <c r="AH40" s="1109"/>
      <c r="AI40" s="1109"/>
      <c r="AJ40" s="1109"/>
      <c r="AK40" s="1109"/>
    </row>
    <row r="41" spans="1:37" ht="13.5" customHeight="1">
      <c r="B41" s="1117"/>
      <c r="C41" s="1117"/>
      <c r="D41" s="1117"/>
      <c r="E41" s="1117"/>
      <c r="F41" s="1117"/>
      <c r="G41" s="1117"/>
      <c r="H41" s="1117"/>
      <c r="I41" s="1117"/>
      <c r="J41" s="1117"/>
      <c r="K41" s="1128"/>
      <c r="L41" s="1128"/>
      <c r="M41" s="1128"/>
      <c r="N41" s="1128"/>
      <c r="O41" s="1128"/>
      <c r="P41" s="1128"/>
      <c r="Q41" s="1128"/>
      <c r="R41" s="1128"/>
      <c r="S41" s="1128"/>
      <c r="T41" s="1129"/>
      <c r="U41" s="1129"/>
      <c r="V41" s="1129"/>
      <c r="W41" s="1129"/>
      <c r="X41" s="1129"/>
      <c r="Y41" s="1129"/>
      <c r="Z41" s="1129"/>
      <c r="AA41" s="1129"/>
      <c r="AB41" s="1129"/>
      <c r="AC41" s="1109"/>
      <c r="AD41" s="1109"/>
      <c r="AE41" s="1109"/>
      <c r="AF41" s="1109"/>
      <c r="AG41" s="1109"/>
      <c r="AH41" s="1109"/>
      <c r="AI41" s="1109"/>
      <c r="AJ41" s="1109"/>
      <c r="AK41" s="1109"/>
    </row>
    <row r="42" spans="1:37" ht="13.5" customHeight="1">
      <c r="D42" s="1031" t="s">
        <v>403</v>
      </c>
      <c r="E42" s="1031"/>
      <c r="F42" s="1031"/>
      <c r="G42" s="1031"/>
      <c r="H42" s="1031"/>
      <c r="I42" s="1031"/>
      <c r="J42" s="1031"/>
      <c r="K42" s="1031"/>
      <c r="L42" s="1031"/>
      <c r="M42" s="1031"/>
      <c r="N42" s="1031"/>
      <c r="O42" s="1031"/>
      <c r="P42" s="1031"/>
      <c r="Q42" s="1031"/>
      <c r="R42" s="1031"/>
      <c r="S42" s="1031"/>
      <c r="T42" s="1031"/>
      <c r="U42" s="1031"/>
      <c r="V42" s="1031"/>
      <c r="W42" s="1031"/>
      <c r="X42" s="1031"/>
      <c r="Y42" s="1031"/>
      <c r="Z42" s="1031"/>
      <c r="AA42" s="1031"/>
      <c r="AB42" s="1031"/>
      <c r="AC42" s="1031"/>
      <c r="AD42" s="1031"/>
      <c r="AE42" s="1031"/>
      <c r="AF42" s="1031"/>
      <c r="AG42" s="1031"/>
      <c r="AH42" s="1031"/>
      <c r="AI42" s="1031"/>
      <c r="AJ42" s="1031"/>
      <c r="AK42" s="1031"/>
    </row>
    <row r="43" spans="1:37" ht="13.5" customHeight="1">
      <c r="D43" s="1026"/>
      <c r="E43" s="1026"/>
      <c r="F43" s="1026"/>
      <c r="G43" s="1026"/>
      <c r="H43" s="1026"/>
      <c r="I43" s="1026"/>
      <c r="J43" s="1026"/>
      <c r="K43" s="1026"/>
      <c r="L43" s="1026"/>
      <c r="M43" s="1026"/>
      <c r="N43" s="1026"/>
      <c r="O43" s="1026"/>
      <c r="P43" s="1026"/>
      <c r="Q43" s="1026"/>
      <c r="R43" s="1026"/>
      <c r="S43" s="1026"/>
      <c r="T43" s="1026"/>
      <c r="U43" s="1026"/>
      <c r="V43" s="1026"/>
      <c r="W43" s="1026"/>
      <c r="X43" s="1026"/>
      <c r="Y43" s="1026"/>
      <c r="Z43" s="1026"/>
      <c r="AA43" s="1026"/>
      <c r="AB43" s="1026"/>
      <c r="AC43" s="1026"/>
      <c r="AD43" s="1026"/>
      <c r="AE43" s="1026"/>
      <c r="AF43" s="1026"/>
      <c r="AG43" s="1026"/>
      <c r="AH43" s="1026"/>
      <c r="AI43" s="1026"/>
      <c r="AJ43" s="1026"/>
      <c r="AK43" s="1026"/>
    </row>
    <row r="44" spans="1:37" ht="13.5" customHeight="1">
      <c r="B44" s="1091" t="s">
        <v>60</v>
      </c>
      <c r="C44" s="1110"/>
      <c r="D44" s="1110"/>
      <c r="E44" s="1110"/>
      <c r="F44" s="1110"/>
      <c r="G44" s="1110"/>
      <c r="H44" s="1110"/>
      <c r="I44" s="1110"/>
      <c r="J44" s="1111"/>
      <c r="K44" s="1007">
        <f>IF(ISBLANK('一括記入シート（最初）'!$D$74),"",'一括記入シート（最初）'!$D$74)</f>
        <v>1100000</v>
      </c>
      <c r="L44" s="1007"/>
      <c r="M44" s="1007"/>
      <c r="N44" s="1007"/>
      <c r="O44" s="1007"/>
      <c r="P44" s="1007"/>
      <c r="Q44" s="1007"/>
      <c r="R44" s="1007"/>
      <c r="S44" s="1007"/>
      <c r="T44" s="1131" t="s">
        <v>62</v>
      </c>
      <c r="U44" s="1131"/>
      <c r="V44" s="1131"/>
      <c r="W44" s="1131"/>
      <c r="X44" s="1131"/>
      <c r="Y44" s="1131"/>
      <c r="Z44" s="1131"/>
      <c r="AA44" s="1131"/>
      <c r="AB44" s="1131"/>
      <c r="AC44" s="1133" t="str">
        <f>IF(ISBLANK('一括記入シート（最初）'!$F$74),"",'一括記入シート（最初）'!$F$74)</f>
        <v>(株)A建設</v>
      </c>
      <c r="AD44" s="1133"/>
      <c r="AE44" s="1133"/>
      <c r="AF44" s="1133"/>
      <c r="AG44" s="1133"/>
      <c r="AH44" s="1133"/>
      <c r="AI44" s="1133"/>
      <c r="AJ44" s="1133"/>
      <c r="AK44" s="1133"/>
    </row>
    <row r="45" spans="1:37" ht="13.5" customHeight="1">
      <c r="B45" s="1112"/>
      <c r="C45" s="1113"/>
      <c r="D45" s="1113"/>
      <c r="E45" s="1113"/>
      <c r="F45" s="1113"/>
      <c r="G45" s="1113"/>
      <c r="H45" s="1113"/>
      <c r="I45" s="1113"/>
      <c r="J45" s="1114"/>
      <c r="K45" s="1007"/>
      <c r="L45" s="1007"/>
      <c r="M45" s="1007"/>
      <c r="N45" s="1007"/>
      <c r="O45" s="1007"/>
      <c r="P45" s="1007"/>
      <c r="Q45" s="1007"/>
      <c r="R45" s="1007"/>
      <c r="S45" s="1007"/>
      <c r="T45" s="1131"/>
      <c r="U45" s="1131"/>
      <c r="V45" s="1131"/>
      <c r="W45" s="1131"/>
      <c r="X45" s="1131"/>
      <c r="Y45" s="1131"/>
      <c r="Z45" s="1131"/>
      <c r="AA45" s="1131"/>
      <c r="AB45" s="1131"/>
      <c r="AC45" s="1133"/>
      <c r="AD45" s="1133"/>
      <c r="AE45" s="1133"/>
      <c r="AF45" s="1133"/>
      <c r="AG45" s="1133"/>
      <c r="AH45" s="1133"/>
      <c r="AI45" s="1133"/>
      <c r="AJ45" s="1133"/>
      <c r="AK45" s="1133"/>
    </row>
    <row r="46" spans="1:37" ht="13.5" customHeight="1">
      <c r="B46" s="1013" t="s">
        <v>65</v>
      </c>
      <c r="C46" s="1013"/>
      <c r="D46" s="1134" t="s">
        <v>66</v>
      </c>
      <c r="E46" s="1134"/>
      <c r="F46" s="1134"/>
      <c r="G46" s="1134"/>
      <c r="H46" s="1134"/>
      <c r="I46" s="1134"/>
      <c r="J46" s="1134"/>
      <c r="K46" s="1007">
        <f>IF(ISBLANK('一括記入シート（最初）'!$D$76),"",'一括記入シート（最初）'!$D$76)</f>
        <v>1000000</v>
      </c>
      <c r="L46" s="1007"/>
      <c r="M46" s="1007"/>
      <c r="N46" s="1007"/>
      <c r="O46" s="1007"/>
      <c r="P46" s="1007"/>
      <c r="Q46" s="1007"/>
      <c r="R46" s="1007"/>
      <c r="S46" s="1007"/>
      <c r="T46" s="1131" t="s">
        <v>64</v>
      </c>
      <c r="U46" s="1131"/>
      <c r="V46" s="1131"/>
      <c r="W46" s="1131"/>
      <c r="X46" s="1131"/>
      <c r="Y46" s="1131"/>
      <c r="Z46" s="1131"/>
      <c r="AA46" s="1131"/>
      <c r="AB46" s="1131"/>
      <c r="AC46" s="1133">
        <f>IF(ISBLANK('一括記入シート（最初）'!$F$75),"",'一括記入シート（最初）'!$F$75)</f>
        <v>454545.45454545453</v>
      </c>
      <c r="AD46" s="1133"/>
      <c r="AE46" s="1133"/>
      <c r="AF46" s="1133"/>
      <c r="AG46" s="1133"/>
      <c r="AH46" s="1133"/>
      <c r="AI46" s="1133"/>
      <c r="AJ46" s="1133"/>
      <c r="AK46" s="1133"/>
    </row>
    <row r="47" spans="1:37" ht="13.5" customHeight="1">
      <c r="B47" s="1013"/>
      <c r="C47" s="1013"/>
      <c r="D47" s="1134"/>
      <c r="E47" s="1134"/>
      <c r="F47" s="1134"/>
      <c r="G47" s="1134"/>
      <c r="H47" s="1134"/>
      <c r="I47" s="1134"/>
      <c r="J47" s="1134"/>
      <c r="K47" s="1007"/>
      <c r="L47" s="1007"/>
      <c r="M47" s="1007"/>
      <c r="N47" s="1007"/>
      <c r="O47" s="1007"/>
      <c r="P47" s="1007"/>
      <c r="Q47" s="1007"/>
      <c r="R47" s="1007"/>
      <c r="S47" s="1007"/>
      <c r="T47" s="1131"/>
      <c r="U47" s="1131"/>
      <c r="V47" s="1131"/>
      <c r="W47" s="1131"/>
      <c r="X47" s="1131"/>
      <c r="Y47" s="1131"/>
      <c r="Z47" s="1131"/>
      <c r="AA47" s="1131"/>
      <c r="AB47" s="1131"/>
      <c r="AC47" s="1133"/>
      <c r="AD47" s="1133"/>
      <c r="AE47" s="1133"/>
      <c r="AF47" s="1133"/>
      <c r="AG47" s="1133"/>
      <c r="AH47" s="1133"/>
      <c r="AI47" s="1133"/>
      <c r="AJ47" s="1133"/>
      <c r="AK47" s="1133"/>
    </row>
    <row r="48" spans="1:37" ht="13.5" customHeight="1">
      <c r="B48" s="1013"/>
      <c r="C48" s="1013"/>
      <c r="D48" s="1134" t="s">
        <v>394</v>
      </c>
      <c r="E48" s="1134"/>
      <c r="F48" s="1134"/>
      <c r="G48" s="1134"/>
      <c r="H48" s="1134"/>
      <c r="I48" s="1134"/>
      <c r="J48" s="1134"/>
      <c r="K48" s="1007">
        <f>IF(ISBLANK('一括記入シート（最初）'!$D$77),"",'一括記入シート（最初）'!$D$77)</f>
        <v>100000</v>
      </c>
      <c r="L48" s="1007"/>
      <c r="M48" s="1007"/>
      <c r="N48" s="1007"/>
      <c r="O48" s="1007"/>
      <c r="P48" s="1007"/>
      <c r="Q48" s="1007"/>
      <c r="R48" s="1007"/>
      <c r="S48" s="1007"/>
      <c r="T48" s="1131" t="s">
        <v>67</v>
      </c>
      <c r="U48" s="1131"/>
      <c r="V48" s="1131"/>
      <c r="W48" s="1131"/>
      <c r="X48" s="1131"/>
      <c r="Y48" s="1131"/>
      <c r="Z48" s="1131"/>
      <c r="AA48" s="1131"/>
      <c r="AB48" s="1131"/>
      <c r="AC48" s="1012" t="str">
        <f>IF(ISBLANK('一括記入シート（最初）'!$F$76),"",'一括記入シート（最初）'!$F$76)</f>
        <v>落札</v>
      </c>
      <c r="AD48" s="1012"/>
      <c r="AE48" s="1012"/>
      <c r="AF48" s="1012"/>
      <c r="AG48" s="1012"/>
      <c r="AH48" s="1012"/>
      <c r="AI48" s="1012"/>
      <c r="AJ48" s="1012"/>
      <c r="AK48" s="1012"/>
    </row>
    <row r="49" spans="1:37" ht="13.5" customHeight="1">
      <c r="B49" s="1013"/>
      <c r="C49" s="1013"/>
      <c r="D49" s="1134"/>
      <c r="E49" s="1134"/>
      <c r="F49" s="1134"/>
      <c r="G49" s="1134"/>
      <c r="H49" s="1134"/>
      <c r="I49" s="1134"/>
      <c r="J49" s="1134"/>
      <c r="K49" s="1007"/>
      <c r="L49" s="1007"/>
      <c r="M49" s="1007"/>
      <c r="N49" s="1007"/>
      <c r="O49" s="1007"/>
      <c r="P49" s="1007"/>
      <c r="Q49" s="1007"/>
      <c r="R49" s="1007"/>
      <c r="S49" s="1007"/>
      <c r="T49" s="1131"/>
      <c r="U49" s="1131"/>
      <c r="V49" s="1131"/>
      <c r="W49" s="1131"/>
      <c r="X49" s="1131"/>
      <c r="Y49" s="1131"/>
      <c r="Z49" s="1131"/>
      <c r="AA49" s="1131"/>
      <c r="AB49" s="1131"/>
      <c r="AC49" s="1012"/>
      <c r="AD49" s="1012"/>
      <c r="AE49" s="1012"/>
      <c r="AF49" s="1012"/>
      <c r="AG49" s="1012"/>
      <c r="AH49" s="1012"/>
      <c r="AI49" s="1012"/>
      <c r="AJ49" s="1012"/>
      <c r="AK49" s="1012"/>
    </row>
    <row r="50" spans="1:37" ht="13.5" customHeight="1">
      <c r="B50" s="147"/>
      <c r="C50" s="147"/>
      <c r="D50" s="147"/>
      <c r="E50" s="147"/>
      <c r="F50" s="147"/>
      <c r="G50" s="147"/>
      <c r="H50" s="147"/>
      <c r="I50" s="147"/>
      <c r="J50" s="147"/>
      <c r="K50" s="147"/>
      <c r="L50" s="147"/>
      <c r="M50" s="147"/>
      <c r="N50" s="147"/>
      <c r="O50" s="147"/>
      <c r="P50" s="147"/>
      <c r="Q50" s="147"/>
      <c r="R50" s="147"/>
      <c r="S50" s="147"/>
      <c r="T50" s="1131" t="s">
        <v>68</v>
      </c>
      <c r="U50" s="1131"/>
      <c r="V50" s="1131"/>
      <c r="W50" s="1131"/>
      <c r="X50" s="1131"/>
      <c r="Y50" s="1131"/>
      <c r="Z50" s="1131"/>
      <c r="AA50" s="1131"/>
      <c r="AB50" s="1131"/>
      <c r="AC50" s="1132">
        <f>IF(ISBLANK('一括記入シート（最初）'!$F$77),"",'一括記入シート（最初）'!$F$77)</f>
        <v>220</v>
      </c>
      <c r="AD50" s="1132"/>
      <c r="AE50" s="1132"/>
      <c r="AF50" s="1132"/>
      <c r="AG50" s="1132"/>
      <c r="AH50" s="1132"/>
      <c r="AI50" s="1132"/>
      <c r="AJ50" s="1132"/>
      <c r="AK50" s="1132"/>
    </row>
    <row r="51" spans="1:37" ht="13.5" customHeight="1">
      <c r="B51" s="147"/>
      <c r="C51" s="147"/>
      <c r="D51" s="147"/>
      <c r="E51" s="147"/>
      <c r="F51" s="147"/>
      <c r="G51" s="147"/>
      <c r="H51" s="147"/>
      <c r="I51" s="147"/>
      <c r="J51" s="147"/>
      <c r="K51" s="147"/>
      <c r="L51" s="147"/>
      <c r="M51" s="147"/>
      <c r="N51" s="147"/>
      <c r="O51" s="147"/>
      <c r="P51" s="147"/>
      <c r="Q51" s="147"/>
      <c r="R51" s="147"/>
      <c r="S51" s="147"/>
      <c r="T51" s="1131"/>
      <c r="U51" s="1131"/>
      <c r="V51" s="1131"/>
      <c r="W51" s="1131"/>
      <c r="X51" s="1131"/>
      <c r="Y51" s="1131"/>
      <c r="Z51" s="1131"/>
      <c r="AA51" s="1131"/>
      <c r="AB51" s="1131"/>
      <c r="AC51" s="1132"/>
      <c r="AD51" s="1132"/>
      <c r="AE51" s="1132"/>
      <c r="AF51" s="1132"/>
      <c r="AG51" s="1132"/>
      <c r="AH51" s="1132"/>
      <c r="AI51" s="1132"/>
      <c r="AJ51" s="1132"/>
      <c r="AK51" s="1132"/>
    </row>
    <row r="52" spans="1:37" ht="13.5" customHeight="1">
      <c r="B52" s="147"/>
      <c r="C52" s="147"/>
      <c r="D52" s="147"/>
      <c r="E52" s="147"/>
      <c r="F52" s="147"/>
      <c r="G52" s="147"/>
      <c r="H52" s="147"/>
      <c r="I52" s="147"/>
      <c r="J52" s="147"/>
      <c r="K52" s="147"/>
      <c r="L52" s="147"/>
      <c r="M52" s="147"/>
      <c r="N52" s="147"/>
      <c r="O52" s="147"/>
      <c r="P52" s="147"/>
      <c r="Q52" s="147"/>
      <c r="R52" s="147"/>
      <c r="S52" s="147"/>
      <c r="T52" s="222"/>
      <c r="U52" s="222"/>
      <c r="V52" s="222"/>
      <c r="W52" s="222"/>
      <c r="X52" s="222"/>
      <c r="Y52" s="222"/>
      <c r="Z52" s="222"/>
      <c r="AA52" s="222"/>
      <c r="AB52" s="222"/>
      <c r="AC52" s="223"/>
      <c r="AD52" s="223"/>
      <c r="AE52" s="223"/>
      <c r="AF52" s="223"/>
      <c r="AG52" s="223"/>
      <c r="AH52" s="223"/>
      <c r="AI52" s="223"/>
      <c r="AJ52" s="223"/>
      <c r="AK52" s="223"/>
    </row>
    <row r="53" spans="1:37" ht="13.5" customHeight="1">
      <c r="B53" s="147"/>
      <c r="C53" s="147"/>
      <c r="D53" s="147"/>
      <c r="E53" s="147"/>
      <c r="F53" s="147"/>
      <c r="G53" s="147"/>
      <c r="H53" s="147"/>
      <c r="I53" s="147"/>
      <c r="J53" s="147"/>
      <c r="K53" s="147"/>
      <c r="L53" s="147"/>
      <c r="M53" s="147"/>
      <c r="N53" s="147"/>
      <c r="O53" s="147"/>
      <c r="P53" s="147"/>
      <c r="Q53" s="147"/>
      <c r="R53" s="147"/>
      <c r="S53" s="147"/>
      <c r="T53" s="222"/>
      <c r="U53" s="222"/>
      <c r="V53" s="222"/>
      <c r="W53" s="222"/>
      <c r="X53" s="222"/>
      <c r="Y53" s="222"/>
      <c r="Z53" s="222"/>
      <c r="AA53" s="222"/>
      <c r="AB53" s="222"/>
      <c r="AC53" s="223"/>
      <c r="AD53" s="223"/>
      <c r="AE53" s="223"/>
      <c r="AF53" s="223"/>
      <c r="AG53" s="223"/>
      <c r="AH53" s="223"/>
      <c r="AI53" s="223"/>
      <c r="AJ53" s="223"/>
      <c r="AK53" s="223"/>
    </row>
    <row r="54" spans="1:37" ht="13.5" customHeight="1">
      <c r="B54" s="147"/>
      <c r="C54" s="147"/>
      <c r="D54" s="147"/>
      <c r="E54" s="147"/>
      <c r="F54" s="147"/>
      <c r="G54" s="147"/>
      <c r="H54" s="147"/>
      <c r="I54" s="147"/>
      <c r="J54" s="147"/>
      <c r="K54" s="147"/>
      <c r="L54" s="147"/>
      <c r="M54" s="147"/>
      <c r="N54" s="147"/>
      <c r="O54" s="147"/>
      <c r="P54" s="147"/>
      <c r="Q54" s="147"/>
      <c r="R54" s="147"/>
      <c r="S54" s="147"/>
      <c r="T54" s="222"/>
      <c r="U54" s="222"/>
      <c r="V54" s="222"/>
      <c r="W54" s="222"/>
      <c r="X54" s="222"/>
      <c r="Y54" s="222"/>
      <c r="Z54" s="222"/>
      <c r="AA54" s="222"/>
      <c r="AB54" s="222"/>
      <c r="AC54" s="223"/>
      <c r="AD54" s="223"/>
      <c r="AE54" s="223"/>
      <c r="AF54" s="223"/>
      <c r="AG54" s="223"/>
      <c r="AH54" s="223"/>
      <c r="AI54" s="223"/>
      <c r="AJ54" s="223"/>
      <c r="AK54" s="223"/>
    </row>
    <row r="55" spans="1:37" ht="13.5" customHeight="1">
      <c r="B55" s="147"/>
      <c r="C55" s="147"/>
      <c r="D55" s="147"/>
      <c r="E55" s="147"/>
      <c r="F55" s="147"/>
      <c r="G55" s="147"/>
      <c r="H55" s="147"/>
      <c r="I55" s="147"/>
      <c r="J55" s="147"/>
      <c r="K55" s="147"/>
      <c r="L55" s="147"/>
      <c r="M55" s="147"/>
      <c r="N55" s="147"/>
      <c r="O55" s="147"/>
      <c r="P55" s="147"/>
      <c r="Q55" s="147"/>
      <c r="R55" s="147"/>
      <c r="S55" s="147"/>
      <c r="T55" s="222"/>
      <c r="U55" s="222"/>
      <c r="V55" s="222"/>
      <c r="W55" s="222"/>
      <c r="X55" s="222"/>
      <c r="Y55" s="222"/>
      <c r="Z55" s="222"/>
      <c r="AA55" s="222"/>
      <c r="AB55" s="222"/>
      <c r="AC55" s="223"/>
      <c r="AD55" s="223"/>
      <c r="AE55" s="223"/>
      <c r="AF55" s="223"/>
      <c r="AG55" s="223"/>
      <c r="AH55" s="223"/>
      <c r="AI55" s="223"/>
      <c r="AJ55" s="223"/>
      <c r="AK55" s="223"/>
    </row>
    <row r="56" spans="1:37">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row>
    <row r="57" spans="1:37">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1089" t="s">
        <v>112</v>
      </c>
      <c r="AC57" s="1089"/>
      <c r="AD57" s="1089"/>
      <c r="AE57" s="1089"/>
      <c r="AF57" s="1089"/>
      <c r="AG57" s="1089"/>
      <c r="AH57" s="1089"/>
      <c r="AI57" s="1089"/>
      <c r="AJ57" s="1089"/>
      <c r="AK57" s="1089"/>
    </row>
    <row r="58" spans="1:37">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5"/>
      <c r="AC58" s="55"/>
      <c r="AD58" s="55"/>
      <c r="AE58" s="55"/>
      <c r="AF58" s="55"/>
      <c r="AG58" s="55"/>
      <c r="AH58" s="55"/>
      <c r="AI58" s="55"/>
      <c r="AJ58" s="55"/>
      <c r="AK58" s="55"/>
    </row>
    <row r="59" spans="1:37">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1089" t="s">
        <v>113</v>
      </c>
      <c r="AC59" s="1089"/>
      <c r="AD59" s="1089"/>
      <c r="AE59" s="1089"/>
      <c r="AF59" s="1089"/>
      <c r="AG59" s="1089"/>
      <c r="AH59" s="1089"/>
      <c r="AI59" s="1089"/>
      <c r="AJ59" s="1089"/>
      <c r="AK59" s="1089"/>
    </row>
  </sheetData>
  <mergeCells count="96">
    <mergeCell ref="T5:V8"/>
    <mergeCell ref="H3:AK3"/>
    <mergeCell ref="T4:V4"/>
    <mergeCell ref="Q4:S4"/>
    <mergeCell ref="N4:P4"/>
    <mergeCell ref="K4:M4"/>
    <mergeCell ref="H4:J4"/>
    <mergeCell ref="W4:Y4"/>
    <mergeCell ref="Z4:AB4"/>
    <mergeCell ref="AC4:AE4"/>
    <mergeCell ref="AF4:AH4"/>
    <mergeCell ref="AI4:AK4"/>
    <mergeCell ref="AC44:AK45"/>
    <mergeCell ref="T44:AB45"/>
    <mergeCell ref="B36:J37"/>
    <mergeCell ref="K36:S37"/>
    <mergeCell ref="T36:AB37"/>
    <mergeCell ref="K40:S41"/>
    <mergeCell ref="T40:AB41"/>
    <mergeCell ref="AC36:AK37"/>
    <mergeCell ref="T50:AB51"/>
    <mergeCell ref="AC50:AK51"/>
    <mergeCell ref="AC46:AK47"/>
    <mergeCell ref="AC38:AK39"/>
    <mergeCell ref="D48:J49"/>
    <mergeCell ref="K48:S49"/>
    <mergeCell ref="AC48:AK49"/>
    <mergeCell ref="B38:J39"/>
    <mergeCell ref="K38:S39"/>
    <mergeCell ref="T38:AB39"/>
    <mergeCell ref="B46:C49"/>
    <mergeCell ref="D46:J47"/>
    <mergeCell ref="K46:S47"/>
    <mergeCell ref="T46:AB47"/>
    <mergeCell ref="T48:AB49"/>
    <mergeCell ref="B40:J41"/>
    <mergeCell ref="B30:J31"/>
    <mergeCell ref="K30:S31"/>
    <mergeCell ref="T30:AB31"/>
    <mergeCell ref="AC30:AK31"/>
    <mergeCell ref="AC26:AK27"/>
    <mergeCell ref="B34:J35"/>
    <mergeCell ref="K34:S35"/>
    <mergeCell ref="T34:AB35"/>
    <mergeCell ref="AC34:AK35"/>
    <mergeCell ref="B32:J33"/>
    <mergeCell ref="K32:S33"/>
    <mergeCell ref="T32:AB33"/>
    <mergeCell ref="AC32:AK33"/>
    <mergeCell ref="V15:AK15"/>
    <mergeCell ref="B28:J29"/>
    <mergeCell ref="K28:S29"/>
    <mergeCell ref="T28:AB29"/>
    <mergeCell ref="AC28:AK29"/>
    <mergeCell ref="B26:J27"/>
    <mergeCell ref="K26:S27"/>
    <mergeCell ref="T24:AB25"/>
    <mergeCell ref="AF21:AK21"/>
    <mergeCell ref="T18:AB18"/>
    <mergeCell ref="B14:J15"/>
    <mergeCell ref="AC24:AK25"/>
    <mergeCell ref="K15:U15"/>
    <mergeCell ref="B22:J22"/>
    <mergeCell ref="T26:AB27"/>
    <mergeCell ref="AB59:AK59"/>
    <mergeCell ref="AI5:AK8"/>
    <mergeCell ref="G10:AE12"/>
    <mergeCell ref="B16:J17"/>
    <mergeCell ref="K16:AK17"/>
    <mergeCell ref="B18:J19"/>
    <mergeCell ref="AB57:AK57"/>
    <mergeCell ref="Z5:AB8"/>
    <mergeCell ref="AC5:AE8"/>
    <mergeCell ref="AC40:AK41"/>
    <mergeCell ref="D42:AK43"/>
    <mergeCell ref="B44:J45"/>
    <mergeCell ref="K44:S45"/>
    <mergeCell ref="K18:S18"/>
    <mergeCell ref="B24:J25"/>
    <mergeCell ref="K24:S25"/>
    <mergeCell ref="AL24:AT25"/>
    <mergeCell ref="W5:Y8"/>
    <mergeCell ref="B23:J23"/>
    <mergeCell ref="AM10:AT11"/>
    <mergeCell ref="AM5:AT8"/>
    <mergeCell ref="AL18:AT19"/>
    <mergeCell ref="R14:AJ14"/>
    <mergeCell ref="AF5:AH8"/>
    <mergeCell ref="AC22:AK23"/>
    <mergeCell ref="L14:Q14"/>
    <mergeCell ref="K22:S23"/>
    <mergeCell ref="T22:AB23"/>
    <mergeCell ref="H5:J8"/>
    <mergeCell ref="K5:M8"/>
    <mergeCell ref="N5:P8"/>
    <mergeCell ref="Q5:S8"/>
  </mergeCells>
  <phoneticPr fontId="60"/>
  <hyperlinks>
    <hyperlink ref="AB57:AK57" location="関係書類一覧表!A1" display="関係書類一覧表!A1" xr:uid="{DD9C6562-7885-4B21-BCF5-92EA835674DE}"/>
    <hyperlink ref="AB59:AK59" location="'一括記入シート（最初に記入してください）'!A1" display="'一括記入シート（最初に記入してください）'!A1" xr:uid="{006EC33E-E2BB-45C6-9ADB-3E3100E020BE}"/>
  </hyperlinks>
  <pageMargins left="0.39374999999999999" right="0" top="0.59027777777777779" bottom="0.59027777777777779" header="0.51180555555555562" footer="0.51180555555555562"/>
  <pageSetup paperSize="9" firstPageNumber="4294963191" orientation="portrait" blackAndWhite="1" r:id="rId1"/>
  <headerFooter alignWithMargins="0">
    <oddHeader>&amp;R&amp;"ＭＳ Ｐゴシック"&amp;11(上田市様式４)</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DD77B-E140-41AE-8B92-1854F2263FC1}">
  <dimension ref="A1:BE60"/>
  <sheetViews>
    <sheetView topLeftCell="A30" workbookViewId="0">
      <selection activeCell="Z52" sqref="Z52:AH56"/>
    </sheetView>
  </sheetViews>
  <sheetFormatPr defaultRowHeight="13.2"/>
  <cols>
    <col min="1" max="34" width="2.6640625" customWidth="1"/>
    <col min="35" max="38" width="2.6640625" style="53" customWidth="1"/>
    <col min="39" max="57" width="9" style="53" bestFit="1" customWidth="1"/>
  </cols>
  <sheetData>
    <row r="1" spans="1:46" ht="14.25" customHeight="1">
      <c r="A1" s="189" t="s">
        <v>401</v>
      </c>
      <c r="B1" s="1"/>
      <c r="C1" s="1"/>
      <c r="D1" s="964" t="str">
        <f>IF('一括記入シート（最初）'!B21="○","設計書審査表　兼　見積業者等確認表",IF('一括記入シート（最初）'!B22="○","見積書審査表　兼　契約業者等確認表","設計書審査表　兼　契約業者等確認表"))</f>
        <v>見積書審査表　兼　契約業者等確認表</v>
      </c>
      <c r="E1" s="964"/>
      <c r="F1" s="964"/>
      <c r="G1" s="964"/>
      <c r="H1" s="964"/>
      <c r="I1" s="964"/>
      <c r="J1" s="964"/>
      <c r="K1" s="964"/>
      <c r="L1" s="964"/>
      <c r="M1" s="964"/>
      <c r="N1" s="964"/>
      <c r="O1" s="964"/>
      <c r="P1" s="964"/>
      <c r="Q1" s="964"/>
      <c r="R1" s="964"/>
      <c r="S1" s="964"/>
      <c r="T1" s="964"/>
      <c r="U1" s="964"/>
      <c r="V1" s="964"/>
      <c r="W1" s="964"/>
      <c r="X1" s="964"/>
      <c r="Y1" s="964"/>
      <c r="Z1" s="964"/>
      <c r="AA1" s="964"/>
      <c r="AB1" s="964"/>
      <c r="AC1" s="964"/>
      <c r="AD1" s="964"/>
      <c r="AE1" s="964"/>
      <c r="AF1" s="964"/>
      <c r="AG1" s="964"/>
      <c r="AH1" s="964"/>
      <c r="AI1" s="940" t="s">
        <v>860</v>
      </c>
      <c r="AJ1" s="940"/>
      <c r="AK1" s="940"/>
      <c r="AL1" s="940"/>
      <c r="AM1" s="940"/>
      <c r="AN1" s="940"/>
      <c r="AO1" s="940"/>
      <c r="AP1" s="940"/>
      <c r="AQ1" s="940"/>
      <c r="AR1" s="940"/>
      <c r="AS1" s="940"/>
      <c r="AT1" s="940"/>
    </row>
    <row r="2" spans="1:46" ht="14.25" customHeight="1">
      <c r="A2" s="1"/>
      <c r="B2" s="1"/>
      <c r="C2" s="1"/>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40"/>
      <c r="AJ2" s="940"/>
      <c r="AK2" s="940"/>
      <c r="AL2" s="940"/>
      <c r="AM2" s="940"/>
      <c r="AN2" s="940"/>
      <c r="AO2" s="940"/>
      <c r="AP2" s="940"/>
      <c r="AQ2" s="940"/>
      <c r="AR2" s="940"/>
      <c r="AS2" s="940"/>
      <c r="AT2" s="940"/>
    </row>
    <row r="3" spans="1:46" ht="12.75" customHeight="1">
      <c r="A3" s="1"/>
      <c r="B3" s="1"/>
      <c r="C3" s="1"/>
      <c r="D3" s="965" t="s">
        <v>521</v>
      </c>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940"/>
      <c r="AJ3" s="940"/>
      <c r="AK3" s="940"/>
      <c r="AL3" s="940"/>
      <c r="AM3" s="940"/>
      <c r="AN3" s="940"/>
      <c r="AO3" s="940"/>
      <c r="AP3" s="940"/>
      <c r="AQ3" s="940"/>
      <c r="AR3" s="940"/>
      <c r="AS3" s="940"/>
      <c r="AT3" s="940"/>
    </row>
    <row r="4" spans="1:46" ht="13.5" customHeight="1">
      <c r="A4" s="2"/>
      <c r="B4" s="2"/>
      <c r="C4" s="2"/>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40"/>
      <c r="AJ4" s="940"/>
      <c r="AK4" s="940"/>
      <c r="AL4" s="940"/>
      <c r="AM4" s="940"/>
      <c r="AN4" s="940"/>
      <c r="AO4" s="940"/>
      <c r="AP4" s="940"/>
      <c r="AQ4" s="940"/>
      <c r="AR4" s="940"/>
      <c r="AS4" s="940"/>
      <c r="AT4" s="940"/>
    </row>
    <row r="5" spans="1:46" ht="13.5" customHeight="1">
      <c r="A5" s="2"/>
      <c r="B5" s="2"/>
      <c r="C5" s="2"/>
      <c r="D5" s="578" t="s">
        <v>101</v>
      </c>
      <c r="E5" s="579"/>
      <c r="F5" s="579"/>
      <c r="G5" s="579"/>
      <c r="H5" s="579"/>
      <c r="I5" s="580"/>
      <c r="J5" s="970" t="str">
        <f>IF(ISBLANK('一括記入シート（最初）'!$C$14),"",'一括記入シート（最初）'!$C$14)</f>
        <v>○○水土里会</v>
      </c>
      <c r="K5" s="971"/>
      <c r="L5" s="971"/>
      <c r="M5" s="971"/>
      <c r="N5" s="971"/>
      <c r="O5" s="971"/>
      <c r="P5" s="971"/>
      <c r="Q5" s="971"/>
      <c r="R5" s="972"/>
      <c r="S5" s="579" t="s">
        <v>102</v>
      </c>
      <c r="T5" s="579"/>
      <c r="U5" s="579"/>
      <c r="V5" s="580"/>
      <c r="W5" s="124"/>
      <c r="X5" s="124"/>
      <c r="Y5" s="124"/>
      <c r="Z5" s="124"/>
      <c r="AA5" s="124"/>
      <c r="AB5" s="124"/>
      <c r="AC5" s="124"/>
      <c r="AD5" s="125"/>
      <c r="AE5" s="597" t="s">
        <v>551</v>
      </c>
      <c r="AF5" s="675"/>
      <c r="AG5" s="675"/>
      <c r="AH5" s="898"/>
      <c r="AI5" s="940"/>
      <c r="AJ5" s="940"/>
      <c r="AK5" s="940"/>
      <c r="AL5" s="940"/>
      <c r="AM5" s="940"/>
      <c r="AN5" s="940"/>
      <c r="AO5" s="940"/>
      <c r="AP5" s="940"/>
      <c r="AQ5" s="940"/>
      <c r="AR5" s="940"/>
      <c r="AS5" s="940"/>
      <c r="AT5" s="940"/>
    </row>
    <row r="6" spans="1:46" ht="13.5" customHeight="1">
      <c r="A6" s="2"/>
      <c r="B6" s="2"/>
      <c r="C6" s="2"/>
      <c r="D6" s="581"/>
      <c r="E6" s="582"/>
      <c r="F6" s="582"/>
      <c r="G6" s="582"/>
      <c r="H6" s="582"/>
      <c r="I6" s="583"/>
      <c r="J6" s="973"/>
      <c r="K6" s="974"/>
      <c r="L6" s="974"/>
      <c r="M6" s="974"/>
      <c r="N6" s="974"/>
      <c r="O6" s="974"/>
      <c r="P6" s="974"/>
      <c r="Q6" s="974"/>
      <c r="R6" s="975"/>
      <c r="S6" s="582"/>
      <c r="T6" s="582"/>
      <c r="U6" s="582"/>
      <c r="V6" s="583"/>
      <c r="W6" s="967" t="s">
        <v>424</v>
      </c>
      <c r="X6" s="968"/>
      <c r="Y6" s="968"/>
      <c r="Z6" s="968"/>
      <c r="AA6" s="968"/>
      <c r="AB6" s="968"/>
      <c r="AC6" s="968"/>
      <c r="AD6" s="969"/>
      <c r="AE6" s="824"/>
      <c r="AF6" s="676"/>
      <c r="AG6" s="676"/>
      <c r="AH6" s="825"/>
      <c r="AI6" s="940"/>
      <c r="AJ6" s="940"/>
      <c r="AK6" s="940"/>
      <c r="AL6" s="940"/>
      <c r="AM6" s="940"/>
      <c r="AN6" s="940"/>
      <c r="AO6" s="940"/>
      <c r="AP6" s="940"/>
      <c r="AQ6" s="940"/>
      <c r="AR6" s="940"/>
      <c r="AS6" s="940"/>
      <c r="AT6" s="940"/>
    </row>
    <row r="7" spans="1:46" ht="9" customHeight="1">
      <c r="A7" s="2"/>
      <c r="B7" s="2"/>
      <c r="C7" s="2"/>
      <c r="D7" s="581"/>
      <c r="E7" s="582"/>
      <c r="F7" s="582"/>
      <c r="G7" s="582"/>
      <c r="H7" s="582"/>
      <c r="I7" s="583"/>
      <c r="J7" s="973"/>
      <c r="K7" s="974"/>
      <c r="L7" s="974"/>
      <c r="M7" s="974"/>
      <c r="N7" s="974"/>
      <c r="O7" s="974"/>
      <c r="P7" s="974"/>
      <c r="Q7" s="974"/>
      <c r="R7" s="975"/>
      <c r="S7" s="582"/>
      <c r="T7" s="582"/>
      <c r="U7" s="582"/>
      <c r="V7" s="583"/>
      <c r="W7" s="967"/>
      <c r="X7" s="968"/>
      <c r="Y7" s="968"/>
      <c r="Z7" s="968"/>
      <c r="AA7" s="968"/>
      <c r="AB7" s="968"/>
      <c r="AC7" s="968"/>
      <c r="AD7" s="969"/>
      <c r="AE7" s="824"/>
      <c r="AF7" s="676"/>
      <c r="AG7" s="676"/>
      <c r="AH7" s="825"/>
      <c r="AI7" s="940"/>
      <c r="AJ7" s="940"/>
      <c r="AK7" s="940"/>
      <c r="AL7" s="940"/>
      <c r="AM7" s="940"/>
      <c r="AN7" s="940"/>
      <c r="AO7" s="940"/>
      <c r="AP7" s="940"/>
      <c r="AQ7" s="940"/>
      <c r="AR7" s="940"/>
      <c r="AS7" s="940"/>
      <c r="AT7" s="940"/>
    </row>
    <row r="8" spans="1:46" ht="16.5" customHeight="1">
      <c r="D8" s="584"/>
      <c r="E8" s="585"/>
      <c r="F8" s="585"/>
      <c r="G8" s="585"/>
      <c r="H8" s="585"/>
      <c r="I8" s="586"/>
      <c r="J8" s="888"/>
      <c r="K8" s="889"/>
      <c r="L8" s="889"/>
      <c r="M8" s="889"/>
      <c r="N8" s="889"/>
      <c r="O8" s="889"/>
      <c r="P8" s="889"/>
      <c r="Q8" s="889"/>
      <c r="R8" s="890"/>
      <c r="S8" s="585"/>
      <c r="T8" s="585"/>
      <c r="U8" s="585"/>
      <c r="V8" s="586"/>
      <c r="W8" s="126"/>
      <c r="X8" s="126"/>
      <c r="Y8" s="126"/>
      <c r="Z8" s="126"/>
      <c r="AA8" s="126"/>
      <c r="AB8" s="126"/>
      <c r="AC8" s="126"/>
      <c r="AD8" s="127"/>
      <c r="AE8" s="824"/>
      <c r="AF8" s="676"/>
      <c r="AG8" s="676"/>
      <c r="AH8" s="825"/>
    </row>
    <row r="9" spans="1:46">
      <c r="A9" s="8"/>
      <c r="B9" s="8"/>
      <c r="D9" s="680" t="s">
        <v>104</v>
      </c>
      <c r="E9" s="675"/>
      <c r="F9" s="675"/>
      <c r="G9" s="675"/>
      <c r="H9" s="675"/>
      <c r="I9" s="898"/>
      <c r="J9" s="900" t="str">
        <f>IF(ISBLANK('一括記入シート（最初）'!$C$24),"",'一括記入シート（最初）'!$C$24)</f>
        <v>上田市〇〇（△△）</v>
      </c>
      <c r="K9" s="902"/>
      <c r="L9" s="902"/>
      <c r="M9" s="902"/>
      <c r="N9" s="902"/>
      <c r="O9" s="902"/>
      <c r="P9" s="902"/>
      <c r="Q9" s="902"/>
      <c r="R9" s="902"/>
      <c r="S9" s="902"/>
      <c r="T9" s="902"/>
      <c r="U9" s="902"/>
      <c r="V9" s="902"/>
      <c r="W9" s="902"/>
      <c r="X9" s="902"/>
      <c r="Y9" s="902"/>
      <c r="Z9" s="902"/>
      <c r="AA9" s="902"/>
      <c r="AB9" s="902"/>
      <c r="AC9" s="902"/>
      <c r="AD9" s="903"/>
      <c r="AE9" s="824"/>
      <c r="AF9" s="676"/>
      <c r="AG9" s="676"/>
      <c r="AH9" s="825"/>
      <c r="AI9" s="816" t="s">
        <v>483</v>
      </c>
      <c r="AJ9" s="817"/>
      <c r="AK9" s="817"/>
      <c r="AL9" s="817"/>
      <c r="AM9" s="817"/>
      <c r="AN9" s="817"/>
      <c r="AO9" s="817"/>
      <c r="AP9" s="817"/>
    </row>
    <row r="10" spans="1:46">
      <c r="A10" s="8"/>
      <c r="B10" s="8"/>
      <c r="D10" s="824"/>
      <c r="E10" s="676"/>
      <c r="F10" s="676"/>
      <c r="G10" s="676"/>
      <c r="H10" s="676"/>
      <c r="I10" s="825"/>
      <c r="J10" s="904"/>
      <c r="K10" s="901"/>
      <c r="L10" s="901"/>
      <c r="M10" s="901"/>
      <c r="N10" s="901"/>
      <c r="O10" s="901"/>
      <c r="P10" s="901"/>
      <c r="Q10" s="901"/>
      <c r="R10" s="901"/>
      <c r="S10" s="901"/>
      <c r="T10" s="901"/>
      <c r="U10" s="901"/>
      <c r="V10" s="901"/>
      <c r="W10" s="901"/>
      <c r="X10" s="901"/>
      <c r="Y10" s="901"/>
      <c r="Z10" s="901"/>
      <c r="AA10" s="901"/>
      <c r="AB10" s="901"/>
      <c r="AC10" s="901"/>
      <c r="AD10" s="905"/>
      <c r="AE10" s="824"/>
      <c r="AF10" s="676"/>
      <c r="AG10" s="676"/>
      <c r="AH10" s="825"/>
      <c r="AI10" s="816"/>
      <c r="AJ10" s="817"/>
      <c r="AK10" s="817"/>
      <c r="AL10" s="817"/>
      <c r="AM10" s="817"/>
      <c r="AN10" s="817"/>
      <c r="AO10" s="817"/>
      <c r="AP10" s="817"/>
    </row>
    <row r="11" spans="1:46">
      <c r="A11" s="8"/>
      <c r="B11" s="8"/>
      <c r="D11" s="824"/>
      <c r="E11" s="676"/>
      <c r="F11" s="676"/>
      <c r="G11" s="676"/>
      <c r="H11" s="676"/>
      <c r="I11" s="825"/>
      <c r="J11" s="904"/>
      <c r="K11" s="901"/>
      <c r="L11" s="901"/>
      <c r="M11" s="901"/>
      <c r="N11" s="901"/>
      <c r="O11" s="901"/>
      <c r="P11" s="901"/>
      <c r="Q11" s="901"/>
      <c r="R11" s="901"/>
      <c r="S11" s="901"/>
      <c r="T11" s="901"/>
      <c r="U11" s="901"/>
      <c r="V11" s="901"/>
      <c r="W11" s="901"/>
      <c r="X11" s="901"/>
      <c r="Y11" s="901"/>
      <c r="Z11" s="901"/>
      <c r="AA11" s="901"/>
      <c r="AB11" s="901"/>
      <c r="AC11" s="901"/>
      <c r="AD11" s="905"/>
      <c r="AE11" s="824"/>
      <c r="AF11" s="676"/>
      <c r="AG11" s="676"/>
      <c r="AH11" s="825"/>
    </row>
    <row r="12" spans="1:46">
      <c r="A12" s="8"/>
      <c r="B12" s="8"/>
      <c r="D12" s="677"/>
      <c r="E12" s="678"/>
      <c r="F12" s="678"/>
      <c r="G12" s="678"/>
      <c r="H12" s="678"/>
      <c r="I12" s="899"/>
      <c r="J12" s="906"/>
      <c r="K12" s="907"/>
      <c r="L12" s="907"/>
      <c r="M12" s="907"/>
      <c r="N12" s="907"/>
      <c r="O12" s="907"/>
      <c r="P12" s="907"/>
      <c r="Q12" s="907"/>
      <c r="R12" s="907"/>
      <c r="S12" s="907"/>
      <c r="T12" s="907"/>
      <c r="U12" s="907"/>
      <c r="V12" s="907"/>
      <c r="W12" s="907"/>
      <c r="X12" s="907"/>
      <c r="Y12" s="907"/>
      <c r="Z12" s="907"/>
      <c r="AA12" s="907"/>
      <c r="AB12" s="907"/>
      <c r="AC12" s="907"/>
      <c r="AD12" s="908"/>
      <c r="AE12" s="677"/>
      <c r="AF12" s="678"/>
      <c r="AG12" s="678"/>
      <c r="AH12" s="899"/>
    </row>
    <row r="13" spans="1:46" ht="15" customHeight="1">
      <c r="A13" s="8"/>
      <c r="B13" s="8"/>
      <c r="D13" s="680" t="s">
        <v>105</v>
      </c>
      <c r="E13" s="675"/>
      <c r="F13" s="675"/>
      <c r="G13" s="675"/>
      <c r="H13" s="675"/>
      <c r="I13" s="898"/>
      <c r="J13" s="941" t="s">
        <v>1081</v>
      </c>
      <c r="K13" s="942"/>
      <c r="L13" s="942"/>
      <c r="M13" s="942"/>
      <c r="N13" s="942"/>
      <c r="O13" s="942"/>
      <c r="P13" s="942"/>
      <c r="Q13" s="942"/>
      <c r="R13" s="942"/>
      <c r="S13" s="942"/>
      <c r="T13" s="579" t="str">
        <f>IF(ISBLANK('一括記入シート（最初）'!$C$25),"○○工事",'一括記入シート（最初）'!$C$25)</f>
        <v>用水路補修工事</v>
      </c>
      <c r="U13" s="579"/>
      <c r="V13" s="579"/>
      <c r="W13" s="579"/>
      <c r="X13" s="579"/>
      <c r="Y13" s="579"/>
      <c r="Z13" s="579"/>
      <c r="AA13" s="579"/>
      <c r="AB13" s="579"/>
      <c r="AC13" s="579"/>
      <c r="AD13" s="579"/>
      <c r="AE13" s="579"/>
      <c r="AF13" s="579"/>
      <c r="AG13" s="579"/>
      <c r="AH13" s="580"/>
    </row>
    <row r="14" spans="1:46" ht="15" customHeight="1">
      <c r="A14" s="8"/>
      <c r="B14" s="8"/>
      <c r="D14" s="824"/>
      <c r="E14" s="676"/>
      <c r="F14" s="676"/>
      <c r="G14" s="676"/>
      <c r="H14" s="676"/>
      <c r="I14" s="825"/>
      <c r="J14" s="943"/>
      <c r="K14" s="944"/>
      <c r="L14" s="944"/>
      <c r="M14" s="944"/>
      <c r="N14" s="944"/>
      <c r="O14" s="944"/>
      <c r="P14" s="944"/>
      <c r="Q14" s="944"/>
      <c r="R14" s="944"/>
      <c r="S14" s="944"/>
      <c r="T14" s="582"/>
      <c r="U14" s="582"/>
      <c r="V14" s="582"/>
      <c r="W14" s="582"/>
      <c r="X14" s="582"/>
      <c r="Y14" s="582"/>
      <c r="Z14" s="582"/>
      <c r="AA14" s="582"/>
      <c r="AB14" s="582"/>
      <c r="AC14" s="582"/>
      <c r="AD14" s="582"/>
      <c r="AE14" s="582"/>
      <c r="AF14" s="582"/>
      <c r="AG14" s="582"/>
      <c r="AH14" s="583"/>
    </row>
    <row r="15" spans="1:46" ht="15" customHeight="1">
      <c r="D15" s="824"/>
      <c r="E15" s="676"/>
      <c r="F15" s="676"/>
      <c r="G15" s="676"/>
      <c r="H15" s="676"/>
      <c r="I15" s="825"/>
      <c r="J15" s="943"/>
      <c r="K15" s="944"/>
      <c r="L15" s="944"/>
      <c r="M15" s="944"/>
      <c r="N15" s="944"/>
      <c r="O15" s="944"/>
      <c r="P15" s="944"/>
      <c r="Q15" s="944"/>
      <c r="R15" s="944"/>
      <c r="S15" s="944"/>
      <c r="T15" s="582"/>
      <c r="U15" s="582"/>
      <c r="V15" s="582"/>
      <c r="W15" s="582"/>
      <c r="X15" s="582"/>
      <c r="Y15" s="582"/>
      <c r="Z15" s="582"/>
      <c r="AA15" s="582"/>
      <c r="AB15" s="582"/>
      <c r="AC15" s="582"/>
      <c r="AD15" s="582"/>
      <c r="AE15" s="582"/>
      <c r="AF15" s="582"/>
      <c r="AG15" s="582"/>
      <c r="AH15" s="583"/>
    </row>
    <row r="16" spans="1:46" ht="15" customHeight="1">
      <c r="D16" s="677"/>
      <c r="E16" s="678"/>
      <c r="F16" s="678"/>
      <c r="G16" s="678"/>
      <c r="H16" s="678"/>
      <c r="I16" s="899"/>
      <c r="J16" s="945"/>
      <c r="K16" s="946"/>
      <c r="L16" s="946"/>
      <c r="M16" s="946"/>
      <c r="N16" s="946"/>
      <c r="O16" s="946"/>
      <c r="P16" s="946"/>
      <c r="Q16" s="946"/>
      <c r="R16" s="946"/>
      <c r="S16" s="946"/>
      <c r="T16" s="585"/>
      <c r="U16" s="585"/>
      <c r="V16" s="585"/>
      <c r="W16" s="585"/>
      <c r="X16" s="585"/>
      <c r="Y16" s="585"/>
      <c r="Z16" s="585"/>
      <c r="AA16" s="585"/>
      <c r="AB16" s="585"/>
      <c r="AC16" s="585"/>
      <c r="AD16" s="585"/>
      <c r="AE16" s="585"/>
      <c r="AF16" s="585"/>
      <c r="AG16" s="585"/>
      <c r="AH16" s="586"/>
    </row>
    <row r="17" spans="1:42" ht="14.25" customHeight="1">
      <c r="A17" s="9"/>
      <c r="B17" s="9"/>
      <c r="C17" s="9"/>
      <c r="D17" s="680" t="s">
        <v>42</v>
      </c>
      <c r="E17" s="947"/>
      <c r="F17" s="947"/>
      <c r="G17" s="948"/>
      <c r="H17" s="578" t="str">
        <f>IF(ISBLANK('一括記入シート（最初）'!$C$26),"○○",'一括記入シート（最初）'!$C$26)</f>
        <v>水路</v>
      </c>
      <c r="I17" s="579"/>
      <c r="J17" s="579"/>
      <c r="K17" s="580"/>
      <c r="L17" s="680" t="s">
        <v>106</v>
      </c>
      <c r="M17" s="675"/>
      <c r="N17" s="675"/>
      <c r="O17" s="675"/>
      <c r="P17" s="898"/>
      <c r="Q17" s="955" t="s">
        <v>1016</v>
      </c>
      <c r="R17" s="956"/>
      <c r="S17" s="956"/>
      <c r="T17" s="957"/>
      <c r="U17" s="37"/>
      <c r="V17" s="38"/>
      <c r="W17" s="38"/>
      <c r="X17" s="38"/>
      <c r="Y17" s="39"/>
      <c r="Z17" s="1137">
        <f>IF(ISBLANK('一括記入シート（最初）'!$C$27),"○○円",('一括記入シート（最初）'!$C$27))</f>
        <v>500000</v>
      </c>
      <c r="AA17" s="1137"/>
      <c r="AB17" s="1137"/>
      <c r="AC17" s="1137"/>
      <c r="AD17" s="1137"/>
      <c r="AE17" s="1137"/>
      <c r="AF17" s="1137"/>
      <c r="AG17" s="1137"/>
      <c r="AH17" s="1137"/>
    </row>
    <row r="18" spans="1:42" ht="13.5" customHeight="1">
      <c r="A18" s="9"/>
      <c r="B18" s="9"/>
      <c r="C18" s="9"/>
      <c r="D18" s="949"/>
      <c r="E18" s="950"/>
      <c r="F18" s="950"/>
      <c r="G18" s="951"/>
      <c r="H18" s="581"/>
      <c r="I18" s="582"/>
      <c r="J18" s="582"/>
      <c r="K18" s="583"/>
      <c r="L18" s="824"/>
      <c r="M18" s="676"/>
      <c r="N18" s="676"/>
      <c r="O18" s="676"/>
      <c r="P18" s="825"/>
      <c r="Q18" s="958"/>
      <c r="R18" s="959"/>
      <c r="S18" s="959"/>
      <c r="T18" s="960"/>
      <c r="U18" s="824" t="s">
        <v>107</v>
      </c>
      <c r="V18" s="676"/>
      <c r="W18" s="676"/>
      <c r="X18" s="676"/>
      <c r="Y18" s="825"/>
      <c r="Z18" s="1137"/>
      <c r="AA18" s="1137"/>
      <c r="AB18" s="1137"/>
      <c r="AC18" s="1137"/>
      <c r="AD18" s="1137"/>
      <c r="AE18" s="1137"/>
      <c r="AF18" s="1137"/>
      <c r="AG18" s="1137"/>
      <c r="AH18" s="1137"/>
    </row>
    <row r="19" spans="1:42" ht="16.2">
      <c r="D19" s="949"/>
      <c r="E19" s="950"/>
      <c r="F19" s="950"/>
      <c r="G19" s="951"/>
      <c r="H19" s="581"/>
      <c r="I19" s="582"/>
      <c r="J19" s="582"/>
      <c r="K19" s="583"/>
      <c r="L19" s="824"/>
      <c r="M19" s="676"/>
      <c r="N19" s="676"/>
      <c r="O19" s="676"/>
      <c r="P19" s="825"/>
      <c r="Q19" s="958" t="s">
        <v>1017</v>
      </c>
      <c r="R19" s="959"/>
      <c r="S19" s="959"/>
      <c r="T19" s="960"/>
      <c r="U19" s="581" t="str">
        <f>IF('一括記入シート（最初）'!$B$21="○","（設計金額）",IF('一括記入シート（最初）'!$B$22="○","（概算金額)",""))</f>
        <v>（概算金額)</v>
      </c>
      <c r="V19" s="582"/>
      <c r="W19" s="582"/>
      <c r="X19" s="582"/>
      <c r="Y19" s="583"/>
      <c r="Z19" s="1137"/>
      <c r="AA19" s="1137"/>
      <c r="AB19" s="1137"/>
      <c r="AC19" s="1137"/>
      <c r="AD19" s="1137"/>
      <c r="AE19" s="1137"/>
      <c r="AF19" s="1137"/>
      <c r="AG19" s="1137"/>
      <c r="AH19" s="1137"/>
    </row>
    <row r="20" spans="1:42" ht="14.4" customHeight="1">
      <c r="D20" s="952"/>
      <c r="E20" s="953"/>
      <c r="F20" s="953"/>
      <c r="G20" s="954"/>
      <c r="H20" s="584"/>
      <c r="I20" s="585"/>
      <c r="J20" s="585"/>
      <c r="K20" s="586"/>
      <c r="L20" s="677"/>
      <c r="M20" s="678"/>
      <c r="N20" s="678"/>
      <c r="O20" s="678"/>
      <c r="P20" s="899"/>
      <c r="Q20" s="961"/>
      <c r="R20" s="962"/>
      <c r="S20" s="962"/>
      <c r="T20" s="963"/>
      <c r="U20" s="40"/>
      <c r="V20" s="41"/>
      <c r="W20" s="41"/>
      <c r="X20" s="41"/>
      <c r="Y20" s="42"/>
      <c r="Z20" s="1137"/>
      <c r="AA20" s="1137"/>
      <c r="AB20" s="1137"/>
      <c r="AC20" s="1137"/>
      <c r="AD20" s="1137"/>
      <c r="AE20" s="1137"/>
      <c r="AF20" s="1137"/>
      <c r="AG20" s="1137"/>
      <c r="AH20" s="1137"/>
    </row>
    <row r="21" spans="1:42" ht="14.25" customHeight="1">
      <c r="D21" s="578" t="s">
        <v>45</v>
      </c>
      <c r="E21" s="579"/>
      <c r="F21" s="579"/>
      <c r="G21" s="580"/>
      <c r="H21" s="826" t="str">
        <f>IF(ISBLANK('一括記入シート（最初）'!C29),"",'一括記入シート（最初）'!C29)</f>
        <v/>
      </c>
      <c r="I21" s="827"/>
      <c r="J21" s="827"/>
      <c r="K21" s="828"/>
      <c r="L21" s="578" t="s">
        <v>46</v>
      </c>
      <c r="M21" s="579"/>
      <c r="N21" s="579"/>
      <c r="O21" s="579"/>
      <c r="P21" s="580"/>
      <c r="Q21" s="909" t="str">
        <f>+IF(ISBLANK('一括記入シート（最初）'!$C$30),"",'一括記入シート（最初）'!$C$30)</f>
        <v/>
      </c>
      <c r="R21" s="910"/>
      <c r="S21" s="910"/>
      <c r="T21" s="911"/>
      <c r="U21" s="37"/>
      <c r="V21" s="38"/>
      <c r="W21" s="38"/>
      <c r="X21" s="38"/>
      <c r="Y21" s="39"/>
      <c r="Z21" s="1137">
        <f>IF(ISBLANK('一括記入シート（最初）'!$D$74),"○○円",('一括記入シート（最初）'!$D$74))</f>
        <v>1100000</v>
      </c>
      <c r="AA21" s="1137"/>
      <c r="AB21" s="1137"/>
      <c r="AC21" s="1137"/>
      <c r="AD21" s="1137"/>
      <c r="AE21" s="1137"/>
      <c r="AF21" s="1137"/>
      <c r="AG21" s="1137"/>
      <c r="AH21" s="1137"/>
      <c r="AI21" s="1138" t="s">
        <v>494</v>
      </c>
      <c r="AJ21" s="1139"/>
      <c r="AK21" s="1139"/>
      <c r="AL21" s="1139"/>
      <c r="AM21" s="1139"/>
      <c r="AN21" s="1139"/>
      <c r="AO21" s="1139"/>
      <c r="AP21" s="1139"/>
    </row>
    <row r="22" spans="1:42" ht="14.25" customHeight="1">
      <c r="D22" s="581"/>
      <c r="E22" s="582"/>
      <c r="F22" s="582"/>
      <c r="G22" s="583"/>
      <c r="H22" s="829"/>
      <c r="I22" s="830"/>
      <c r="J22" s="830"/>
      <c r="K22" s="831"/>
      <c r="L22" s="581"/>
      <c r="M22" s="582"/>
      <c r="N22" s="582"/>
      <c r="O22" s="582"/>
      <c r="P22" s="583"/>
      <c r="Q22" s="912"/>
      <c r="R22" s="913"/>
      <c r="S22" s="913"/>
      <c r="T22" s="914"/>
      <c r="U22" s="824" t="s">
        <v>107</v>
      </c>
      <c r="V22" s="676"/>
      <c r="W22" s="676"/>
      <c r="X22" s="676"/>
      <c r="Y22" s="825"/>
      <c r="Z22" s="1137"/>
      <c r="AA22" s="1137"/>
      <c r="AB22" s="1137"/>
      <c r="AC22" s="1137"/>
      <c r="AD22" s="1137"/>
      <c r="AE22" s="1137"/>
      <c r="AF22" s="1137"/>
      <c r="AG22" s="1137"/>
      <c r="AH22" s="1137"/>
      <c r="AI22" s="1138"/>
      <c r="AJ22" s="1139"/>
      <c r="AK22" s="1139"/>
      <c r="AL22" s="1139"/>
      <c r="AM22" s="1139"/>
      <c r="AN22" s="1139"/>
      <c r="AO22" s="1139"/>
      <c r="AP22" s="1139"/>
    </row>
    <row r="23" spans="1:42" ht="14.25" customHeight="1">
      <c r="A23" s="7"/>
      <c r="D23" s="581"/>
      <c r="E23" s="582"/>
      <c r="F23" s="582"/>
      <c r="G23" s="583"/>
      <c r="H23" s="829"/>
      <c r="I23" s="830"/>
      <c r="J23" s="830"/>
      <c r="K23" s="831"/>
      <c r="L23" s="581"/>
      <c r="M23" s="582"/>
      <c r="N23" s="582"/>
      <c r="O23" s="582"/>
      <c r="P23" s="583"/>
      <c r="Q23" s="912"/>
      <c r="R23" s="913"/>
      <c r="S23" s="913"/>
      <c r="T23" s="914"/>
      <c r="U23" s="581" t="s">
        <v>411</v>
      </c>
      <c r="V23" s="582"/>
      <c r="W23" s="582"/>
      <c r="X23" s="582"/>
      <c r="Y23" s="583"/>
      <c r="Z23" s="1137"/>
      <c r="AA23" s="1137"/>
      <c r="AB23" s="1137"/>
      <c r="AC23" s="1137"/>
      <c r="AD23" s="1137"/>
      <c r="AE23" s="1137"/>
      <c r="AF23" s="1137"/>
      <c r="AG23" s="1137"/>
      <c r="AH23" s="1137"/>
    </row>
    <row r="24" spans="1:42" ht="14.25" customHeight="1">
      <c r="D24" s="584"/>
      <c r="E24" s="585"/>
      <c r="F24" s="585"/>
      <c r="G24" s="586"/>
      <c r="H24" s="832"/>
      <c r="I24" s="833"/>
      <c r="J24" s="833"/>
      <c r="K24" s="834"/>
      <c r="L24" s="584"/>
      <c r="M24" s="585"/>
      <c r="N24" s="585"/>
      <c r="O24" s="585"/>
      <c r="P24" s="586"/>
      <c r="Q24" s="915"/>
      <c r="R24" s="916"/>
      <c r="S24" s="916"/>
      <c r="T24" s="917"/>
      <c r="U24" s="40"/>
      <c r="V24" s="41"/>
      <c r="W24" s="41"/>
      <c r="X24" s="41"/>
      <c r="Y24" s="42"/>
      <c r="Z24" s="1137"/>
      <c r="AA24" s="1137"/>
      <c r="AB24" s="1137"/>
      <c r="AC24" s="1137"/>
      <c r="AD24" s="1137"/>
      <c r="AE24" s="1137"/>
      <c r="AF24" s="1137"/>
      <c r="AG24" s="1137"/>
      <c r="AH24" s="1137"/>
    </row>
    <row r="25" spans="1:42" ht="14.25" customHeight="1">
      <c r="D25" s="4"/>
      <c r="E25" s="1150" t="s">
        <v>316</v>
      </c>
      <c r="F25" s="1150"/>
      <c r="G25" s="1150"/>
      <c r="H25" s="1150"/>
      <c r="I25" s="1150"/>
      <c r="J25" s="1150"/>
      <c r="K25" s="1150"/>
      <c r="L25" s="1150"/>
      <c r="M25" s="1150"/>
      <c r="N25" s="1150"/>
      <c r="O25" s="1150"/>
      <c r="P25" s="3"/>
      <c r="Q25" s="3"/>
      <c r="R25" s="3"/>
      <c r="S25" s="3"/>
      <c r="T25" s="3"/>
      <c r="U25" s="3"/>
      <c r="V25" s="3"/>
      <c r="W25" s="3"/>
      <c r="X25" s="3"/>
      <c r="Y25" s="3"/>
      <c r="AE25" s="43"/>
      <c r="AF25" s="43"/>
      <c r="AG25" s="43"/>
      <c r="AH25" s="34"/>
    </row>
    <row r="26" spans="1:42" ht="14.4">
      <c r="D26" s="4"/>
      <c r="E26" s="1151"/>
      <c r="F26" s="1151"/>
      <c r="G26" s="1151"/>
      <c r="H26" s="1151"/>
      <c r="I26" s="1151"/>
      <c r="J26" s="1151"/>
      <c r="K26" s="1151"/>
      <c r="L26" s="1151"/>
      <c r="M26" s="1151"/>
      <c r="N26" s="1151"/>
      <c r="O26" s="1151"/>
      <c r="Q26" s="1143"/>
      <c r="R26" s="1143"/>
      <c r="S26" s="1143"/>
      <c r="T26" s="1143"/>
      <c r="U26" s="1143"/>
      <c r="V26" s="1143"/>
      <c r="W26" s="1143"/>
      <c r="X26" s="1149"/>
      <c r="Y26" s="1149"/>
      <c r="Z26" s="1149"/>
      <c r="AA26" s="1149"/>
      <c r="AB26" s="1149"/>
      <c r="AC26" s="1149"/>
      <c r="AD26" s="1149"/>
      <c r="AE26" s="43"/>
      <c r="AF26" s="43"/>
      <c r="AG26" s="43"/>
      <c r="AH26" s="34"/>
    </row>
    <row r="27" spans="1:42" ht="14.4">
      <c r="D27" s="4"/>
      <c r="E27" s="1152"/>
      <c r="F27" s="1152"/>
      <c r="G27" s="1152"/>
      <c r="H27" s="1152"/>
      <c r="I27" s="1152"/>
      <c r="J27" s="1152"/>
      <c r="K27" s="1152"/>
      <c r="L27" s="1152"/>
      <c r="M27" s="1152"/>
      <c r="N27" s="1152"/>
      <c r="O27" s="1152"/>
      <c r="AE27" s="43"/>
      <c r="AF27" s="43"/>
      <c r="AG27" s="43"/>
      <c r="AH27" s="34"/>
    </row>
    <row r="28" spans="1:42" ht="27" customHeight="1">
      <c r="D28" s="4"/>
      <c r="E28" s="603" t="s">
        <v>47</v>
      </c>
      <c r="F28" s="604"/>
      <c r="G28" s="604"/>
      <c r="H28" s="604"/>
      <c r="I28" s="604"/>
      <c r="J28" s="604"/>
      <c r="K28" s="604"/>
      <c r="L28" s="604"/>
      <c r="M28" s="604"/>
      <c r="N28" s="604"/>
      <c r="O28" s="605"/>
      <c r="P28" s="1144" t="s">
        <v>59</v>
      </c>
      <c r="Q28" s="1145"/>
      <c r="R28" s="1145"/>
      <c r="S28" s="1145"/>
      <c r="T28" s="1145"/>
      <c r="U28" s="1145"/>
      <c r="V28" s="1145"/>
      <c r="W28" s="1145"/>
      <c r="X28" s="1145"/>
      <c r="Y28" s="1145"/>
      <c r="Z28" s="1145"/>
      <c r="AA28" s="1145"/>
      <c r="AB28" s="1145"/>
      <c r="AC28" s="1145"/>
      <c r="AD28" s="1145"/>
      <c r="AE28" s="1145"/>
      <c r="AF28" s="1145"/>
      <c r="AG28" s="1146"/>
      <c r="AH28" s="34"/>
    </row>
    <row r="29" spans="1:42" ht="19.95" customHeight="1">
      <c r="A29" s="7"/>
      <c r="D29" s="4"/>
      <c r="E29" s="874" t="str">
        <f>IF(ISBLANK('一括記入シート（最初）'!$F$74),"",'一括記入シート（最初）'!$F$74)</f>
        <v>(株)A建設</v>
      </c>
      <c r="F29" s="875"/>
      <c r="G29" s="875"/>
      <c r="H29" s="875"/>
      <c r="I29" s="875"/>
      <c r="J29" s="875"/>
      <c r="K29" s="875"/>
      <c r="L29" s="875"/>
      <c r="M29" s="875"/>
      <c r="N29" s="875"/>
      <c r="O29" s="876"/>
      <c r="P29" s="874" t="str">
        <f>IF(ISBLANK('一括記入シート（最初）'!$J$68),"",'一括記入シート（最初）'!$J$68)</f>
        <v>長野県上田市○○</v>
      </c>
      <c r="Q29" s="875"/>
      <c r="R29" s="875"/>
      <c r="S29" s="875"/>
      <c r="T29" s="875"/>
      <c r="U29" s="875"/>
      <c r="V29" s="875"/>
      <c r="W29" s="875"/>
      <c r="X29" s="875"/>
      <c r="Y29" s="875"/>
      <c r="Z29" s="875"/>
      <c r="AA29" s="875"/>
      <c r="AB29" s="875"/>
      <c r="AC29" s="875"/>
      <c r="AD29" s="875"/>
      <c r="AE29" s="875"/>
      <c r="AF29" s="875"/>
      <c r="AG29" s="876"/>
      <c r="AH29" s="34"/>
    </row>
    <row r="30" spans="1:42" ht="19.95" customHeight="1">
      <c r="D30" s="4"/>
      <c r="E30" s="1147"/>
      <c r="F30" s="1140"/>
      <c r="G30" s="1140"/>
      <c r="H30" s="1140"/>
      <c r="I30" s="1140"/>
      <c r="J30" s="1140"/>
      <c r="K30" s="1140"/>
      <c r="L30" s="1140"/>
      <c r="M30" s="1140"/>
      <c r="N30" s="1140"/>
      <c r="O30" s="1148"/>
      <c r="P30" s="1147"/>
      <c r="Q30" s="1140"/>
      <c r="R30" s="1140"/>
      <c r="S30" s="1140"/>
      <c r="T30" s="1140"/>
      <c r="U30" s="1140"/>
      <c r="V30" s="1140"/>
      <c r="W30" s="1140"/>
      <c r="X30" s="1140"/>
      <c r="Y30" s="1140"/>
      <c r="Z30" s="1140"/>
      <c r="AA30" s="1140"/>
      <c r="AB30" s="1140"/>
      <c r="AC30" s="1140"/>
      <c r="AD30" s="1140"/>
      <c r="AE30" s="1140"/>
      <c r="AF30" s="1140"/>
      <c r="AG30" s="1148"/>
      <c r="AH30" s="34"/>
    </row>
    <row r="31" spans="1:42" ht="14.4">
      <c r="D31" s="4"/>
      <c r="E31" s="875"/>
      <c r="F31" s="875"/>
      <c r="G31" s="875"/>
      <c r="H31" s="875"/>
      <c r="I31" s="875"/>
      <c r="J31" s="875"/>
      <c r="K31" s="875"/>
      <c r="L31" s="875"/>
      <c r="M31" s="875"/>
      <c r="N31" s="875"/>
      <c r="O31" s="875"/>
      <c r="P31" s="875"/>
      <c r="Q31" s="875"/>
      <c r="R31" s="875"/>
      <c r="S31" s="875"/>
      <c r="T31" s="875"/>
      <c r="U31" s="875"/>
      <c r="V31" s="875"/>
      <c r="W31" s="875"/>
      <c r="X31" s="875"/>
      <c r="Y31" s="875"/>
      <c r="Z31" s="875"/>
      <c r="AA31" s="875"/>
      <c r="AB31" s="875"/>
      <c r="AC31" s="875"/>
      <c r="AD31" s="875"/>
      <c r="AE31" s="875"/>
      <c r="AF31" s="875"/>
      <c r="AG31" s="875"/>
      <c r="AH31" s="34"/>
    </row>
    <row r="32" spans="1:42" ht="14.4">
      <c r="D32" s="4"/>
      <c r="E32" s="1140"/>
      <c r="F32" s="1140"/>
      <c r="G32" s="1140"/>
      <c r="H32" s="1140"/>
      <c r="I32" s="1140"/>
      <c r="J32" s="1140"/>
      <c r="K32" s="1140"/>
      <c r="L32" s="1140"/>
      <c r="M32" s="1140"/>
      <c r="N32" s="1140"/>
      <c r="O32" s="1140"/>
      <c r="P32" s="1140"/>
      <c r="Q32" s="1140"/>
      <c r="R32" s="1140"/>
      <c r="S32" s="1140"/>
      <c r="T32" s="1140"/>
      <c r="U32" s="1140"/>
      <c r="V32" s="1140"/>
      <c r="W32" s="1140"/>
      <c r="X32" s="1140"/>
      <c r="Y32" s="1140"/>
      <c r="Z32" s="1140"/>
      <c r="AA32" s="1140"/>
      <c r="AB32" s="1140"/>
      <c r="AC32" s="1140"/>
      <c r="AD32" s="1140"/>
      <c r="AE32" s="1140"/>
      <c r="AF32" s="1140"/>
      <c r="AG32" s="1140"/>
      <c r="AH32" s="34"/>
    </row>
    <row r="33" spans="1:34" ht="14.4">
      <c r="A33" s="10"/>
      <c r="B33" s="10"/>
      <c r="C33" s="10"/>
      <c r="D33" s="12"/>
      <c r="E33" s="1140" t="str">
        <f>IF(ISBLANK('一括記入シート（最初）'!C36),"",'一括記入シート（最初）'!C36)</f>
        <v/>
      </c>
      <c r="F33" s="1140"/>
      <c r="G33" s="1140"/>
      <c r="H33" s="1140"/>
      <c r="I33" s="1140"/>
      <c r="J33" s="1140"/>
      <c r="K33" s="1140"/>
      <c r="L33" s="1140"/>
      <c r="M33" s="1140"/>
      <c r="N33" s="1140"/>
      <c r="O33" s="1140"/>
      <c r="P33" s="1140" t="str">
        <f>IF(ISBLANK('一括記入シート（最初）'!E36),"",'一括記入シート（最初）'!E36)</f>
        <v/>
      </c>
      <c r="Q33" s="1140"/>
      <c r="R33" s="1140"/>
      <c r="S33" s="1140"/>
      <c r="T33" s="1140"/>
      <c r="U33" s="1140"/>
      <c r="V33" s="1140"/>
      <c r="W33" s="1140"/>
      <c r="X33" s="1140"/>
      <c r="Y33" s="1140"/>
      <c r="Z33" s="1140"/>
      <c r="AA33" s="1140"/>
      <c r="AB33" s="1140"/>
      <c r="AC33" s="1140"/>
      <c r="AD33" s="1140"/>
      <c r="AE33" s="1140"/>
      <c r="AF33" s="1140"/>
      <c r="AG33" s="1140"/>
      <c r="AH33" s="34"/>
    </row>
    <row r="34" spans="1:34" ht="14.4">
      <c r="A34" s="10"/>
      <c r="B34" s="10"/>
      <c r="C34" s="10"/>
      <c r="D34" s="12"/>
      <c r="E34" s="1140"/>
      <c r="F34" s="1140"/>
      <c r="G34" s="1140"/>
      <c r="H34" s="1140"/>
      <c r="I34" s="1140"/>
      <c r="J34" s="1140"/>
      <c r="K34" s="1140"/>
      <c r="L34" s="1140"/>
      <c r="M34" s="1140"/>
      <c r="N34" s="1140"/>
      <c r="O34" s="1140"/>
      <c r="P34" s="1140"/>
      <c r="Q34" s="1140"/>
      <c r="R34" s="1140"/>
      <c r="S34" s="1140"/>
      <c r="T34" s="1140"/>
      <c r="U34" s="1140"/>
      <c r="V34" s="1140"/>
      <c r="W34" s="1140"/>
      <c r="X34" s="1140"/>
      <c r="Y34" s="1140"/>
      <c r="Z34" s="1140"/>
      <c r="AA34" s="1140"/>
      <c r="AB34" s="1140"/>
      <c r="AC34" s="1140"/>
      <c r="AD34" s="1140"/>
      <c r="AE34" s="1140"/>
      <c r="AF34" s="1140"/>
      <c r="AG34" s="1140"/>
      <c r="AH34" s="34"/>
    </row>
    <row r="35" spans="1:34" ht="14.4">
      <c r="A35" s="10"/>
      <c r="B35" s="10"/>
      <c r="C35" s="10"/>
      <c r="D35" s="12"/>
      <c r="AH35" s="34"/>
    </row>
    <row r="36" spans="1:34" ht="14.4">
      <c r="A36" s="2"/>
      <c r="B36" s="2"/>
      <c r="C36" s="2"/>
      <c r="D36" s="11"/>
      <c r="AH36" s="34"/>
    </row>
    <row r="37" spans="1:34">
      <c r="A37" s="2"/>
      <c r="B37" s="2"/>
      <c r="C37" s="2"/>
      <c r="D37" s="11"/>
      <c r="O37" s="1142" t="s">
        <v>520</v>
      </c>
      <c r="P37" s="1141"/>
      <c r="Q37" s="1141"/>
      <c r="R37" s="1141"/>
      <c r="S37" s="1141" t="s">
        <v>522</v>
      </c>
      <c r="T37" s="1141"/>
      <c r="U37" s="1141"/>
      <c r="V37" s="1141"/>
      <c r="W37" s="1141" t="s">
        <v>290</v>
      </c>
      <c r="X37" s="1141"/>
      <c r="Y37" s="1141"/>
      <c r="Z37" s="1141"/>
      <c r="AA37" s="1141" t="s">
        <v>304</v>
      </c>
      <c r="AB37" s="1141"/>
      <c r="AC37" s="1141"/>
      <c r="AD37" s="1141"/>
      <c r="AE37" s="1141" t="s">
        <v>291</v>
      </c>
      <c r="AF37" s="1141"/>
      <c r="AG37" s="1141"/>
      <c r="AH37" s="1141"/>
    </row>
    <row r="38" spans="1:34">
      <c r="A38" s="2"/>
      <c r="B38" s="2"/>
      <c r="C38" s="2"/>
      <c r="D38" s="11"/>
      <c r="O38" s="1141"/>
      <c r="P38" s="1141"/>
      <c r="Q38" s="1141"/>
      <c r="R38" s="1141"/>
      <c r="S38" s="1141"/>
      <c r="T38" s="1141"/>
      <c r="U38" s="1141"/>
      <c r="V38" s="1141"/>
      <c r="W38" s="1141"/>
      <c r="X38" s="1141"/>
      <c r="Y38" s="1141"/>
      <c r="Z38" s="1141"/>
      <c r="AA38" s="1141"/>
      <c r="AB38" s="1141"/>
      <c r="AC38" s="1141"/>
      <c r="AD38" s="1141"/>
      <c r="AE38" s="1141"/>
      <c r="AF38" s="1141"/>
      <c r="AG38" s="1141"/>
      <c r="AH38" s="1141"/>
    </row>
    <row r="39" spans="1:34" ht="14.25" customHeight="1">
      <c r="A39" s="2"/>
      <c r="B39" s="2"/>
      <c r="C39" s="2"/>
      <c r="D39" s="11"/>
      <c r="O39" s="873"/>
      <c r="P39" s="873"/>
      <c r="Q39" s="873"/>
      <c r="R39" s="873"/>
      <c r="S39" s="873"/>
      <c r="T39" s="873"/>
      <c r="U39" s="873"/>
      <c r="V39" s="873"/>
      <c r="W39" s="873"/>
      <c r="X39" s="873"/>
      <c r="Y39" s="873"/>
      <c r="Z39" s="873"/>
      <c r="AA39" s="873"/>
      <c r="AB39" s="873"/>
      <c r="AC39" s="873"/>
      <c r="AD39" s="873"/>
      <c r="AE39" s="873"/>
      <c r="AF39" s="873"/>
      <c r="AG39" s="873"/>
      <c r="AH39" s="873"/>
    </row>
    <row r="40" spans="1:34" ht="14.25" customHeight="1">
      <c r="A40" s="2"/>
      <c r="B40" s="2"/>
      <c r="C40" s="2"/>
      <c r="D40" s="11"/>
      <c r="E40" s="835" t="s">
        <v>109</v>
      </c>
      <c r="F40" s="835"/>
      <c r="G40" s="835"/>
      <c r="H40" s="835"/>
      <c r="I40" s="835"/>
      <c r="J40" s="835"/>
      <c r="K40" s="835"/>
      <c r="L40" s="117"/>
      <c r="M40" s="117"/>
      <c r="N40" s="117"/>
      <c r="O40" s="873"/>
      <c r="P40" s="873"/>
      <c r="Q40" s="873"/>
      <c r="R40" s="873"/>
      <c r="S40" s="873"/>
      <c r="T40" s="873"/>
      <c r="U40" s="873"/>
      <c r="V40" s="873"/>
      <c r="W40" s="873"/>
      <c r="X40" s="873"/>
      <c r="Y40" s="873"/>
      <c r="Z40" s="873"/>
      <c r="AA40" s="873"/>
      <c r="AB40" s="873"/>
      <c r="AC40" s="873"/>
      <c r="AD40" s="873"/>
      <c r="AE40" s="873"/>
      <c r="AF40" s="873"/>
      <c r="AG40" s="873"/>
      <c r="AH40" s="873"/>
    </row>
    <row r="41" spans="1:34" ht="14.25" customHeight="1">
      <c r="A41" s="2"/>
      <c r="B41" s="2"/>
      <c r="C41" s="2"/>
      <c r="D41" s="11"/>
      <c r="E41" s="835"/>
      <c r="F41" s="835"/>
      <c r="G41" s="835"/>
      <c r="H41" s="835"/>
      <c r="I41" s="835"/>
      <c r="J41" s="835"/>
      <c r="K41" s="835"/>
      <c r="L41" s="117"/>
      <c r="M41" s="117"/>
      <c r="N41" s="117"/>
      <c r="O41" s="873"/>
      <c r="P41" s="873"/>
      <c r="Q41" s="873"/>
      <c r="R41" s="873"/>
      <c r="S41" s="873"/>
      <c r="T41" s="873"/>
      <c r="U41" s="873"/>
      <c r="V41" s="873"/>
      <c r="W41" s="873"/>
      <c r="X41" s="873"/>
      <c r="Y41" s="873"/>
      <c r="Z41" s="873"/>
      <c r="AA41" s="873"/>
      <c r="AB41" s="873"/>
      <c r="AC41" s="873"/>
      <c r="AD41" s="873"/>
      <c r="AE41" s="873"/>
      <c r="AF41" s="873"/>
      <c r="AG41" s="873"/>
      <c r="AH41" s="873"/>
    </row>
    <row r="42" spans="1:34" ht="13.5" customHeight="1">
      <c r="A42" s="2"/>
      <c r="B42" s="2"/>
      <c r="C42" s="2"/>
      <c r="D42" s="11"/>
      <c r="E42" s="836"/>
      <c r="F42" s="836"/>
      <c r="G42" s="836"/>
      <c r="H42" s="836"/>
      <c r="I42" s="836"/>
      <c r="J42" s="836"/>
      <c r="K42" s="836"/>
      <c r="L42" s="118"/>
      <c r="M42" s="118"/>
      <c r="N42" s="118"/>
      <c r="O42" s="873"/>
      <c r="P42" s="873"/>
      <c r="Q42" s="873"/>
      <c r="R42" s="873"/>
      <c r="S42" s="873"/>
      <c r="T42" s="873"/>
      <c r="U42" s="873"/>
      <c r="V42" s="873"/>
      <c r="W42" s="873"/>
      <c r="X42" s="873"/>
      <c r="Y42" s="873"/>
      <c r="Z42" s="873"/>
      <c r="AA42" s="873"/>
      <c r="AB42" s="873"/>
      <c r="AC42" s="873"/>
      <c r="AD42" s="873"/>
      <c r="AE42" s="873"/>
      <c r="AF42" s="873"/>
      <c r="AG42" s="873"/>
      <c r="AH42" s="873"/>
    </row>
    <row r="43" spans="1:34" ht="13.5" customHeight="1">
      <c r="A43" s="2"/>
      <c r="B43" s="2"/>
      <c r="C43" s="2"/>
      <c r="D43" s="11"/>
      <c r="E43" s="838"/>
      <c r="F43" s="838"/>
      <c r="G43" s="838"/>
      <c r="H43" s="838"/>
      <c r="I43" s="838"/>
      <c r="J43" s="838"/>
      <c r="K43" s="838"/>
      <c r="L43" s="838"/>
      <c r="M43" s="838"/>
      <c r="N43" s="838"/>
      <c r="O43" s="839"/>
      <c r="P43" s="839"/>
      <c r="Q43" s="839"/>
      <c r="R43" s="839"/>
      <c r="S43" s="839"/>
      <c r="T43" s="839"/>
      <c r="U43" s="839"/>
      <c r="V43" s="839"/>
      <c r="W43" s="839"/>
      <c r="X43" s="839"/>
      <c r="Y43" s="839"/>
      <c r="Z43" s="839"/>
      <c r="AA43" s="839"/>
      <c r="AB43" s="704"/>
      <c r="AC43" s="704"/>
      <c r="AE43" s="35"/>
      <c r="AF43" s="35"/>
      <c r="AG43" s="35"/>
      <c r="AH43" s="35"/>
    </row>
    <row r="44" spans="1:34" ht="13.5" customHeight="1">
      <c r="A44" s="2"/>
      <c r="B44" s="2"/>
      <c r="C44" s="2"/>
      <c r="D44" s="11"/>
      <c r="E44" s="839"/>
      <c r="F44" s="839"/>
      <c r="G44" s="839"/>
      <c r="H44" s="839"/>
      <c r="I44" s="839"/>
      <c r="J44" s="839"/>
      <c r="K44" s="839"/>
      <c r="L44" s="839"/>
      <c r="M44" s="839"/>
      <c r="N44" s="839"/>
      <c r="O44" s="839"/>
      <c r="P44" s="839"/>
      <c r="Q44" s="839"/>
      <c r="R44" s="839"/>
      <c r="S44" s="839"/>
      <c r="T44" s="839"/>
      <c r="U44" s="839"/>
      <c r="V44" s="839"/>
      <c r="W44" s="839"/>
      <c r="X44" s="839"/>
      <c r="Y44" s="839"/>
      <c r="Z44" s="839"/>
      <c r="AA44" s="839"/>
      <c r="AB44" s="704"/>
      <c r="AC44" s="704"/>
      <c r="AE44" s="842" t="s">
        <v>289</v>
      </c>
      <c r="AF44" s="843"/>
      <c r="AG44" s="843"/>
      <c r="AH44" s="844"/>
    </row>
    <row r="45" spans="1:34">
      <c r="A45" s="2"/>
      <c r="B45" s="2"/>
      <c r="C45" s="2"/>
      <c r="D45" s="11"/>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1"/>
      <c r="AC45" s="841"/>
      <c r="AE45" s="845"/>
      <c r="AF45" s="846"/>
      <c r="AG45" s="846"/>
      <c r="AH45" s="847"/>
    </row>
    <row r="46" spans="1:34">
      <c r="D46" s="4"/>
      <c r="E46" s="838"/>
      <c r="F46" s="838"/>
      <c r="G46" s="838"/>
      <c r="H46" s="838"/>
      <c r="I46" s="838"/>
      <c r="J46" s="838"/>
      <c r="K46" s="838"/>
      <c r="L46" s="838"/>
      <c r="M46" s="838"/>
      <c r="N46" s="838"/>
      <c r="O46" s="838"/>
      <c r="P46" s="838"/>
      <c r="Q46" s="838"/>
      <c r="R46" s="838"/>
      <c r="S46" s="838"/>
      <c r="T46" s="838"/>
      <c r="U46" s="838"/>
      <c r="V46" s="838"/>
      <c r="W46" s="838"/>
      <c r="X46" s="838"/>
      <c r="Y46" s="838"/>
      <c r="Z46" s="838"/>
      <c r="AA46" s="838"/>
      <c r="AB46" s="848"/>
      <c r="AC46" s="848"/>
      <c r="AE46" s="11"/>
      <c r="AF46" s="2"/>
      <c r="AG46" s="2"/>
      <c r="AH46" s="116"/>
    </row>
    <row r="47" spans="1:34">
      <c r="D47" s="4"/>
      <c r="E47" s="839"/>
      <c r="F47" s="839"/>
      <c r="G47" s="839"/>
      <c r="H47" s="839"/>
      <c r="I47" s="839"/>
      <c r="J47" s="839"/>
      <c r="K47" s="839"/>
      <c r="L47" s="839"/>
      <c r="M47" s="839"/>
      <c r="N47" s="839"/>
      <c r="O47" s="839"/>
      <c r="P47" s="839"/>
      <c r="Q47" s="839"/>
      <c r="R47" s="839"/>
      <c r="S47" s="839"/>
      <c r="T47" s="839"/>
      <c r="U47" s="839"/>
      <c r="V47" s="839"/>
      <c r="W47" s="839"/>
      <c r="X47" s="839"/>
      <c r="Y47" s="839"/>
      <c r="Z47" s="839"/>
      <c r="AA47" s="839"/>
      <c r="AB47" s="704"/>
      <c r="AC47" s="704"/>
      <c r="AE47" s="11"/>
      <c r="AF47" s="2"/>
      <c r="AG47" s="2"/>
      <c r="AH47" s="116"/>
    </row>
    <row r="48" spans="1:34">
      <c r="D48" s="4"/>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1"/>
      <c r="AC48" s="841"/>
      <c r="AD48" s="2"/>
      <c r="AE48" s="11"/>
      <c r="AF48" s="2"/>
      <c r="AG48" s="2"/>
      <c r="AH48" s="116"/>
    </row>
    <row r="49" spans="1:42">
      <c r="D49" s="4"/>
      <c r="AE49" s="119"/>
      <c r="AF49" s="120"/>
      <c r="AG49" s="120"/>
      <c r="AH49" s="121"/>
    </row>
    <row r="50" spans="1:42">
      <c r="D50" s="4"/>
      <c r="Z50" s="849" t="s">
        <v>111</v>
      </c>
      <c r="AA50" s="850"/>
      <c r="AB50" s="850"/>
      <c r="AC50" s="850"/>
      <c r="AD50" s="850"/>
      <c r="AE50" s="850"/>
      <c r="AF50" s="850"/>
      <c r="AG50" s="850"/>
      <c r="AH50" s="851"/>
    </row>
    <row r="51" spans="1:42">
      <c r="D51" s="5"/>
      <c r="E51" s="6"/>
      <c r="F51" s="6"/>
      <c r="G51" s="6"/>
      <c r="H51" s="6"/>
      <c r="I51" s="6"/>
      <c r="J51" s="6"/>
      <c r="K51" s="6"/>
      <c r="L51" s="6"/>
      <c r="M51" s="6"/>
      <c r="N51" s="6"/>
      <c r="O51" s="6"/>
      <c r="P51" s="6"/>
      <c r="Q51" s="6"/>
      <c r="R51" s="6"/>
      <c r="S51" s="6"/>
      <c r="T51" s="6"/>
      <c r="U51" s="6"/>
      <c r="V51" s="6"/>
      <c r="W51" s="6"/>
      <c r="X51" s="6"/>
      <c r="Y51" s="6"/>
      <c r="Z51" s="852"/>
      <c r="AA51" s="853"/>
      <c r="AB51" s="853"/>
      <c r="AC51" s="853"/>
      <c r="AD51" s="853"/>
      <c r="AE51" s="853"/>
      <c r="AF51" s="853"/>
      <c r="AG51" s="853"/>
      <c r="AH51" s="854"/>
    </row>
    <row r="52" spans="1:42" ht="13.5" customHeight="1">
      <c r="D52" s="855" t="s">
        <v>425</v>
      </c>
      <c r="E52" s="856"/>
      <c r="F52" s="856"/>
      <c r="G52" s="856"/>
      <c r="H52" s="856"/>
      <c r="I52" s="856"/>
      <c r="J52" s="856"/>
      <c r="K52" s="856"/>
      <c r="L52" s="856"/>
      <c r="M52" s="856"/>
      <c r="N52" s="856"/>
      <c r="O52" s="856"/>
      <c r="P52" s="856"/>
      <c r="Q52" s="856"/>
      <c r="R52" s="856"/>
      <c r="S52" s="856"/>
      <c r="T52" s="856"/>
      <c r="U52" s="856"/>
      <c r="V52" s="856"/>
      <c r="W52" s="856"/>
      <c r="X52" s="856"/>
      <c r="Y52" s="857"/>
      <c r="Z52" s="970" t="str">
        <f>IF(ISBLANK('一括記入シート（最初）'!$C$14),"",'一括記入シート（最初）'!$C$14)</f>
        <v>○○水土里会</v>
      </c>
      <c r="AA52" s="971"/>
      <c r="AB52" s="971"/>
      <c r="AC52" s="971"/>
      <c r="AD52" s="971"/>
      <c r="AE52" s="971"/>
      <c r="AF52" s="971"/>
      <c r="AG52" s="971"/>
      <c r="AH52" s="972"/>
      <c r="AI52" s="351" t="s">
        <v>103</v>
      </c>
      <c r="AJ52" s="352"/>
      <c r="AK52" s="352"/>
      <c r="AL52" s="352"/>
      <c r="AM52" s="352"/>
      <c r="AN52" s="352"/>
      <c r="AO52" s="352"/>
      <c r="AP52" s="352"/>
    </row>
    <row r="53" spans="1:42" ht="13.5" customHeight="1">
      <c r="D53" s="858"/>
      <c r="E53" s="859"/>
      <c r="F53" s="859"/>
      <c r="G53" s="859"/>
      <c r="H53" s="859"/>
      <c r="I53" s="859"/>
      <c r="J53" s="859"/>
      <c r="K53" s="859"/>
      <c r="L53" s="859"/>
      <c r="M53" s="859"/>
      <c r="N53" s="859"/>
      <c r="O53" s="859"/>
      <c r="P53" s="859"/>
      <c r="Q53" s="859"/>
      <c r="R53" s="859"/>
      <c r="S53" s="859"/>
      <c r="T53" s="859"/>
      <c r="U53" s="859"/>
      <c r="V53" s="859"/>
      <c r="W53" s="859"/>
      <c r="X53" s="859"/>
      <c r="Y53" s="860"/>
      <c r="Z53" s="973"/>
      <c r="AA53" s="974"/>
      <c r="AB53" s="974"/>
      <c r="AC53" s="974"/>
      <c r="AD53" s="974"/>
      <c r="AE53" s="974"/>
      <c r="AF53" s="974"/>
      <c r="AG53" s="974"/>
      <c r="AH53" s="975"/>
    </row>
    <row r="54" spans="1:42" ht="13.5" customHeight="1">
      <c r="D54" s="858"/>
      <c r="E54" s="859"/>
      <c r="F54" s="859"/>
      <c r="G54" s="859"/>
      <c r="H54" s="859"/>
      <c r="I54" s="859"/>
      <c r="J54" s="859"/>
      <c r="K54" s="859"/>
      <c r="L54" s="859"/>
      <c r="M54" s="859"/>
      <c r="N54" s="859"/>
      <c r="O54" s="859"/>
      <c r="P54" s="859"/>
      <c r="Q54" s="859"/>
      <c r="R54" s="859"/>
      <c r="S54" s="859"/>
      <c r="T54" s="859"/>
      <c r="U54" s="859"/>
      <c r="V54" s="859"/>
      <c r="W54" s="859"/>
      <c r="X54" s="859"/>
      <c r="Y54" s="860"/>
      <c r="Z54" s="973"/>
      <c r="AA54" s="974"/>
      <c r="AB54" s="974"/>
      <c r="AC54" s="974"/>
      <c r="AD54" s="974"/>
      <c r="AE54" s="974"/>
      <c r="AF54" s="974"/>
      <c r="AG54" s="974"/>
      <c r="AH54" s="975"/>
    </row>
    <row r="55" spans="1:42" ht="13.5" customHeight="1">
      <c r="D55" s="858"/>
      <c r="E55" s="859"/>
      <c r="F55" s="859"/>
      <c r="G55" s="859"/>
      <c r="H55" s="859"/>
      <c r="I55" s="859"/>
      <c r="J55" s="859"/>
      <c r="K55" s="859"/>
      <c r="L55" s="859"/>
      <c r="M55" s="859"/>
      <c r="N55" s="859"/>
      <c r="O55" s="859"/>
      <c r="P55" s="859"/>
      <c r="Q55" s="859"/>
      <c r="R55" s="859"/>
      <c r="S55" s="859"/>
      <c r="T55" s="859"/>
      <c r="U55" s="859"/>
      <c r="V55" s="859"/>
      <c r="W55" s="859"/>
      <c r="X55" s="859"/>
      <c r="Y55" s="860"/>
      <c r="Z55" s="973"/>
      <c r="AA55" s="974"/>
      <c r="AB55" s="974"/>
      <c r="AC55" s="974"/>
      <c r="AD55" s="974"/>
      <c r="AE55" s="974"/>
      <c r="AF55" s="974"/>
      <c r="AG55" s="974"/>
      <c r="AH55" s="975"/>
    </row>
    <row r="56" spans="1:42">
      <c r="D56" s="861"/>
      <c r="E56" s="862"/>
      <c r="F56" s="862"/>
      <c r="G56" s="862"/>
      <c r="H56" s="862"/>
      <c r="I56" s="862"/>
      <c r="J56" s="862"/>
      <c r="K56" s="862"/>
      <c r="L56" s="862"/>
      <c r="M56" s="862"/>
      <c r="N56" s="862"/>
      <c r="O56" s="862"/>
      <c r="P56" s="862"/>
      <c r="Q56" s="862"/>
      <c r="R56" s="862"/>
      <c r="S56" s="862"/>
      <c r="T56" s="862"/>
      <c r="U56" s="862"/>
      <c r="V56" s="862"/>
      <c r="W56" s="862"/>
      <c r="X56" s="862"/>
      <c r="Y56" s="863"/>
      <c r="Z56" s="888"/>
      <c r="AA56" s="889"/>
      <c r="AB56" s="889"/>
      <c r="AC56" s="889"/>
      <c r="AD56" s="889"/>
      <c r="AE56" s="889"/>
      <c r="AF56" s="889"/>
      <c r="AG56" s="889"/>
      <c r="AH56" s="890"/>
    </row>
    <row r="57" spans="1:42">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42">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837" t="s">
        <v>112</v>
      </c>
      <c r="AA58" s="837"/>
      <c r="AB58" s="837"/>
      <c r="AC58" s="837"/>
      <c r="AD58" s="837"/>
      <c r="AE58" s="837"/>
      <c r="AF58" s="837"/>
      <c r="AG58" s="837"/>
      <c r="AH58" s="837"/>
    </row>
    <row r="59" spans="1:42">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42">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699" t="s">
        <v>113</v>
      </c>
      <c r="AA60" s="699"/>
      <c r="AB60" s="699"/>
      <c r="AC60" s="699"/>
      <c r="AD60" s="699"/>
      <c r="AE60" s="699"/>
      <c r="AF60" s="699"/>
      <c r="AG60" s="699"/>
      <c r="AH60" s="699"/>
    </row>
  </sheetData>
  <mergeCells count="60">
    <mergeCell ref="L21:P24"/>
    <mergeCell ref="E28:O28"/>
    <mergeCell ref="U22:Y22"/>
    <mergeCell ref="U19:Y19"/>
    <mergeCell ref="P31:AG32"/>
    <mergeCell ref="D21:G24"/>
    <mergeCell ref="H21:K24"/>
    <mergeCell ref="U23:Y23"/>
    <mergeCell ref="Z21:AH24"/>
    <mergeCell ref="AE37:AH38"/>
    <mergeCell ref="O37:R38"/>
    <mergeCell ref="S37:V38"/>
    <mergeCell ref="W37:Z38"/>
    <mergeCell ref="Q26:W26"/>
    <mergeCell ref="AA37:AD38"/>
    <mergeCell ref="P28:AG28"/>
    <mergeCell ref="P29:AG30"/>
    <mergeCell ref="X26:AD26"/>
    <mergeCell ref="E31:O32"/>
    <mergeCell ref="E29:O30"/>
    <mergeCell ref="E25:O27"/>
    <mergeCell ref="Z60:AH60"/>
    <mergeCell ref="E33:O34"/>
    <mergeCell ref="P33:AG34"/>
    <mergeCell ref="AE44:AH45"/>
    <mergeCell ref="D52:Y56"/>
    <mergeCell ref="AA39:AD42"/>
    <mergeCell ref="E40:K42"/>
    <mergeCell ref="S39:V42"/>
    <mergeCell ref="W39:Z42"/>
    <mergeCell ref="Z58:AH58"/>
    <mergeCell ref="Z52:AH56"/>
    <mergeCell ref="Z50:AH51"/>
    <mergeCell ref="E46:AC48"/>
    <mergeCell ref="E43:AC45"/>
    <mergeCell ref="O39:R42"/>
    <mergeCell ref="AE39:AH42"/>
    <mergeCell ref="AI21:AP22"/>
    <mergeCell ref="J9:AD12"/>
    <mergeCell ref="J13:S16"/>
    <mergeCell ref="S5:V8"/>
    <mergeCell ref="H17:K20"/>
    <mergeCell ref="D5:I8"/>
    <mergeCell ref="Q21:T24"/>
    <mergeCell ref="Q17:T18"/>
    <mergeCell ref="Q19:T20"/>
    <mergeCell ref="AE5:AH12"/>
    <mergeCell ref="D9:I12"/>
    <mergeCell ref="L17:P20"/>
    <mergeCell ref="U18:Y18"/>
    <mergeCell ref="D13:I16"/>
    <mergeCell ref="D17:G20"/>
    <mergeCell ref="J5:R8"/>
    <mergeCell ref="AI1:AT7"/>
    <mergeCell ref="AI9:AP10"/>
    <mergeCell ref="T13:AH16"/>
    <mergeCell ref="Z17:AH20"/>
    <mergeCell ref="D1:AH2"/>
    <mergeCell ref="D3:AH4"/>
    <mergeCell ref="W6:AD7"/>
  </mergeCells>
  <phoneticPr fontId="60"/>
  <hyperlinks>
    <hyperlink ref="Z58:AH58" location="関係書類一覧表!Print_Area" display="関係書類一覧表!Print_Area" xr:uid="{1935F7BD-04F4-4722-951C-31D2E9CAA23B}"/>
    <hyperlink ref="Z60:AH60" location="'一括記入シート（最初に記入してください）'!A1" display="'一括記入シート（最初に記入してください）'!A1" xr:uid="{80D6E0DF-F49F-426F-BB32-BF9085A3FCE2}"/>
  </hyperlinks>
  <pageMargins left="0.59055118110236227" right="0.19685039370078741" top="0.59055118110236227" bottom="0.39370078740157483" header="0.51181102362204722" footer="0.51181102362204722"/>
  <pageSetup paperSize="9" scale="99" firstPageNumber="4294963191"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9139-CEE2-4AD8-89E9-3267B5B0E713}">
  <sheetPr>
    <tabColor indexed="13"/>
  </sheetPr>
  <dimension ref="A1:BK93"/>
  <sheetViews>
    <sheetView topLeftCell="A41" workbookViewId="0">
      <selection activeCell="Z8" sqref="Z8:AA8"/>
    </sheetView>
  </sheetViews>
  <sheetFormatPr defaultRowHeight="13.2"/>
  <cols>
    <col min="1" max="36" width="2.6640625" customWidth="1"/>
    <col min="37" max="37" width="2.6640625" style="53" customWidth="1"/>
    <col min="38" max="63" width="9" style="53" bestFit="1" customWidth="1"/>
  </cols>
  <sheetData>
    <row r="1" spans="1:51">
      <c r="A1" t="s">
        <v>735</v>
      </c>
      <c r="AK1" s="358" t="s">
        <v>861</v>
      </c>
      <c r="AL1" s="352"/>
      <c r="AM1" s="352"/>
    </row>
    <row r="2" spans="1:51" ht="13.2" customHeight="1">
      <c r="A2" s="964" t="s">
        <v>217</v>
      </c>
      <c r="B2" s="964"/>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64"/>
      <c r="AJ2" s="964"/>
      <c r="AK2" s="1008" t="s">
        <v>835</v>
      </c>
      <c r="AL2" s="1008"/>
      <c r="AM2" s="1008"/>
      <c r="AN2" s="1008"/>
      <c r="AO2" s="1008"/>
      <c r="AP2" s="1008"/>
      <c r="AQ2" s="1008"/>
      <c r="AR2" s="1008"/>
      <c r="AS2" s="1008"/>
      <c r="AT2" s="1008"/>
      <c r="AU2" s="1008"/>
      <c r="AV2" s="1008"/>
      <c r="AW2" s="1008"/>
      <c r="AX2" s="1008"/>
      <c r="AY2" s="1008"/>
    </row>
    <row r="3" spans="1:51" ht="13.2" customHeight="1">
      <c r="A3" s="964"/>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1008"/>
      <c r="AL3" s="1008"/>
      <c r="AM3" s="1008"/>
      <c r="AN3" s="1008"/>
      <c r="AO3" s="1008"/>
      <c r="AP3" s="1008"/>
      <c r="AQ3" s="1008"/>
      <c r="AR3" s="1008"/>
      <c r="AS3" s="1008"/>
      <c r="AT3" s="1008"/>
      <c r="AU3" s="1008"/>
      <c r="AV3" s="1008"/>
      <c r="AW3" s="1008"/>
      <c r="AX3" s="1008"/>
      <c r="AY3" s="1008"/>
    </row>
    <row r="4" spans="1:51" ht="12.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008"/>
      <c r="AL4" s="1008"/>
      <c r="AM4" s="1008"/>
      <c r="AN4" s="1008"/>
      <c r="AO4" s="1008"/>
      <c r="AP4" s="1008"/>
      <c r="AQ4" s="1008"/>
      <c r="AR4" s="1008"/>
      <c r="AS4" s="1008"/>
      <c r="AT4" s="1008"/>
      <c r="AU4" s="1008"/>
      <c r="AV4" s="1008"/>
      <c r="AW4" s="1008"/>
      <c r="AX4" s="1008"/>
      <c r="AY4" s="1008"/>
    </row>
    <row r="5" spans="1:51" ht="13.5" customHeight="1">
      <c r="A5" s="1012" t="s">
        <v>115</v>
      </c>
      <c r="B5" s="1012"/>
      <c r="C5" s="1012"/>
      <c r="D5" s="1012"/>
      <c r="E5" s="1012"/>
      <c r="F5" s="1012"/>
      <c r="G5" s="849" t="s">
        <v>407</v>
      </c>
      <c r="H5" s="850"/>
      <c r="I5" s="850"/>
      <c r="J5" s="850"/>
      <c r="K5" s="850"/>
      <c r="L5" s="843" t="str">
        <f>IF(ISBLANK('一括記入シート（最初）'!$C$14),"",'一括記入シート（最初）'!$C$14)</f>
        <v>○○水土里会</v>
      </c>
      <c r="M5" s="843"/>
      <c r="N5" s="843"/>
      <c r="O5" s="843"/>
      <c r="P5" s="843"/>
      <c r="Q5" s="843"/>
      <c r="R5" s="843"/>
      <c r="S5" s="843"/>
      <c r="T5" s="843"/>
      <c r="U5" s="843"/>
      <c r="V5" s="843"/>
      <c r="W5" s="843"/>
      <c r="X5" s="190"/>
      <c r="Y5" s="190"/>
      <c r="Z5" s="190"/>
      <c r="AA5" s="190"/>
      <c r="AB5" s="190"/>
      <c r="AC5" s="190"/>
      <c r="AD5" s="190"/>
      <c r="AE5" s="190"/>
      <c r="AF5" s="190"/>
      <c r="AG5" s="190"/>
      <c r="AH5" s="190"/>
      <c r="AI5" s="190"/>
      <c r="AJ5" s="191"/>
      <c r="AK5" s="1153" t="s">
        <v>496</v>
      </c>
      <c r="AL5" s="1154"/>
      <c r="AM5" s="1154"/>
      <c r="AN5" s="1154"/>
      <c r="AO5" s="1154"/>
      <c r="AP5" s="1154"/>
      <c r="AQ5" s="1154"/>
      <c r="AR5" s="1154"/>
      <c r="AS5" s="1154"/>
      <c r="AT5" s="1154"/>
    </row>
    <row r="6" spans="1:51" ht="8.25" customHeight="1">
      <c r="A6" s="1012"/>
      <c r="B6" s="1012"/>
      <c r="C6" s="1012"/>
      <c r="D6" s="1012"/>
      <c r="E6" s="1012"/>
      <c r="F6" s="1012"/>
      <c r="G6" s="192"/>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93"/>
      <c r="AK6" s="1153"/>
      <c r="AL6" s="1154"/>
      <c r="AM6" s="1154"/>
      <c r="AN6" s="1154"/>
      <c r="AO6" s="1154"/>
      <c r="AP6" s="1154"/>
      <c r="AQ6" s="1154"/>
      <c r="AR6" s="1154"/>
      <c r="AS6" s="1154"/>
      <c r="AT6" s="1154"/>
    </row>
    <row r="7" spans="1:51" ht="14.4">
      <c r="A7" s="1012"/>
      <c r="B7" s="1012"/>
      <c r="C7" s="1012"/>
      <c r="D7" s="1012"/>
      <c r="E7" s="1012"/>
      <c r="F7" s="1012"/>
      <c r="G7" s="845" t="s">
        <v>558</v>
      </c>
      <c r="H7" s="846"/>
      <c r="I7" s="846"/>
      <c r="J7" s="846"/>
      <c r="K7" s="846"/>
      <c r="L7" s="846"/>
      <c r="M7" s="846"/>
      <c r="N7" s="846" t="s">
        <v>542</v>
      </c>
      <c r="O7" s="846"/>
      <c r="P7" s="846" t="str">
        <f>IF(ISBLANK('一括記入シート（最初）'!$C$39),"",'一括記入シート（最初）'!$C$39)</f>
        <v>〇〇</v>
      </c>
      <c r="Q7" s="846"/>
      <c r="R7" s="846"/>
      <c r="S7" s="846"/>
      <c r="T7" s="846"/>
      <c r="U7" s="846"/>
      <c r="V7" s="853" t="s">
        <v>96</v>
      </c>
      <c r="W7" s="853"/>
      <c r="X7" s="147"/>
      <c r="Y7" s="853" t="str">
        <f>IF(ISBLANK('一括記入シート（最初）'!$C$40),"",'一括記入シート（最初）'!$C$40)</f>
        <v>○○○○</v>
      </c>
      <c r="Z7" s="853"/>
      <c r="AA7" s="853"/>
      <c r="AB7" s="853"/>
      <c r="AC7" s="853"/>
      <c r="AD7" s="853"/>
      <c r="AE7" s="853"/>
      <c r="AF7" s="853"/>
      <c r="AG7" s="168"/>
      <c r="AH7" s="168"/>
      <c r="AI7" s="168"/>
      <c r="AJ7" s="194"/>
      <c r="AK7" s="62"/>
    </row>
    <row r="8" spans="1:51" ht="14.4">
      <c r="A8" s="1012" t="s">
        <v>116</v>
      </c>
      <c r="B8" s="1012"/>
      <c r="C8" s="1012"/>
      <c r="D8" s="1012"/>
      <c r="E8" s="1012"/>
      <c r="F8" s="1012"/>
      <c r="G8" s="1009" t="s">
        <v>312</v>
      </c>
      <c r="H8" s="1010"/>
      <c r="I8" s="1173">
        <v>7</v>
      </c>
      <c r="J8" s="1173"/>
      <c r="K8" s="195" t="s">
        <v>70</v>
      </c>
      <c r="L8" s="1002"/>
      <c r="M8" s="1002"/>
      <c r="N8" s="195" t="s">
        <v>71</v>
      </c>
      <c r="O8" s="1002"/>
      <c r="P8" s="1002"/>
      <c r="Q8" s="196" t="s">
        <v>72</v>
      </c>
      <c r="R8" s="1012" t="s">
        <v>297</v>
      </c>
      <c r="S8" s="1012"/>
      <c r="T8" s="1012"/>
      <c r="U8" s="1012"/>
      <c r="V8" s="1012"/>
      <c r="W8" s="1012"/>
      <c r="X8" s="1009" t="s">
        <v>312</v>
      </c>
      <c r="Y8" s="1010"/>
      <c r="Z8" s="1173">
        <v>7</v>
      </c>
      <c r="AA8" s="1173"/>
      <c r="AB8" s="195" t="s">
        <v>70</v>
      </c>
      <c r="AC8" s="1002"/>
      <c r="AD8" s="1002"/>
      <c r="AE8" s="195" t="s">
        <v>71</v>
      </c>
      <c r="AF8" s="1002"/>
      <c r="AG8" s="1002"/>
      <c r="AH8" s="196" t="s">
        <v>72</v>
      </c>
      <c r="AI8" s="1006"/>
      <c r="AJ8" s="1006"/>
      <c r="AK8" s="1138" t="s">
        <v>303</v>
      </c>
      <c r="AL8" s="1139"/>
      <c r="AM8" s="1139"/>
      <c r="AN8" s="1139"/>
      <c r="AO8" s="1139"/>
      <c r="AP8" s="1139"/>
      <c r="AQ8" s="1139"/>
      <c r="AR8" s="1139"/>
      <c r="AS8" s="1139"/>
      <c r="AT8" s="1139"/>
    </row>
    <row r="9" spans="1:51" ht="14.4">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row>
    <row r="10" spans="1:51" ht="14.4">
      <c r="A10" s="1013" t="s">
        <v>300</v>
      </c>
      <c r="B10" s="1013"/>
      <c r="C10" s="1003" t="str">
        <f>IF(ISBLANK('一括記入シート（最初）'!$C$41),"",'一括記入シート（最初）'!$C$41)</f>
        <v>代表</v>
      </c>
      <c r="D10" s="1004"/>
      <c r="E10" s="1005"/>
      <c r="F10" s="1003" t="str">
        <f>IF(ISBLANK('一括記入シート（最初）'!$C$42),"",'一括記入シート（最初）'!$C$42)</f>
        <v>副代表</v>
      </c>
      <c r="G10" s="1004"/>
      <c r="H10" s="1005"/>
      <c r="I10" s="1003" t="str">
        <f>IF(ISBLANK('一括記入シート（最初）'!$C$43),"",'一括記入シート（最初）'!$C$43)</f>
        <v>事務局長</v>
      </c>
      <c r="J10" s="1004"/>
      <c r="K10" s="1005"/>
      <c r="L10" s="1003" t="str">
        <f>IF(ISBLANK('一括記入シート（最初）'!$C$44),"",'一括記入シート（最初）'!$C$44)</f>
        <v>会計</v>
      </c>
      <c r="M10" s="1004"/>
      <c r="N10" s="1005"/>
      <c r="O10" s="1003" t="str">
        <f>IF(ISBLANK('一括記入シート（最初）'!$C$45),"",'一括記入シート（最初）'!$C$45)</f>
        <v>　担当者（工事）</v>
      </c>
      <c r="P10" s="1004"/>
      <c r="Q10" s="1005"/>
      <c r="R10" s="1003" t="str">
        <f>IF(ISBLANK('一括記入シート（最初）'!$C$46),"",'一括記入シート（最初）'!$C$46)</f>
        <v/>
      </c>
      <c r="S10" s="1004"/>
      <c r="T10" s="1005"/>
      <c r="U10" s="1003" t="str">
        <f>IF(ISBLANK('一括記入シート（最初）'!$C$47),"",'一括記入シート（最初）'!$C$47)</f>
        <v/>
      </c>
      <c r="V10" s="1004"/>
      <c r="W10" s="1005"/>
      <c r="X10" s="1003" t="str">
        <f>IF(ISBLANK('一括記入シート（最初）'!$C$48),"",'一括記入シート（最初）'!$C$48)</f>
        <v/>
      </c>
      <c r="Y10" s="1004"/>
      <c r="Z10" s="1005"/>
      <c r="AA10" s="1003" t="str">
        <f>IF(ISBLANK('一括記入シート（最初）'!$C$49),"",'一括記入シート（最初）'!$C$49)</f>
        <v/>
      </c>
      <c r="AB10" s="1004"/>
      <c r="AC10" s="1005"/>
      <c r="AD10" s="1003" t="str">
        <f>IF(ISBLANK('一括記入シート（最初）'!$C$50),"",'一括記入シート（最初）'!$C$50)</f>
        <v/>
      </c>
      <c r="AE10" s="1004"/>
      <c r="AF10" s="1005"/>
      <c r="AG10" s="192"/>
      <c r="AH10" s="147"/>
      <c r="AI10" s="147"/>
      <c r="AJ10" s="147"/>
      <c r="AK10" s="1139" t="s">
        <v>732</v>
      </c>
      <c r="AL10" s="1139"/>
      <c r="AM10" s="1139"/>
      <c r="AN10" s="1139"/>
      <c r="AO10" s="1139"/>
      <c r="AP10" s="1139"/>
      <c r="AQ10" s="1139"/>
      <c r="AR10" s="1139"/>
      <c r="AS10" s="1139"/>
      <c r="AT10" s="1139"/>
    </row>
    <row r="11" spans="1:51" ht="14.4">
      <c r="A11" s="1013"/>
      <c r="B11" s="1013"/>
      <c r="C11" s="1006"/>
      <c r="D11" s="1006"/>
      <c r="E11" s="1006"/>
      <c r="F11" s="1006"/>
      <c r="G11" s="1006"/>
      <c r="H11" s="1006"/>
      <c r="I11" s="1006"/>
      <c r="J11" s="1006"/>
      <c r="K11" s="1006"/>
      <c r="L11" s="1006"/>
      <c r="M11" s="1006"/>
      <c r="N11" s="1006"/>
      <c r="O11" s="1006"/>
      <c r="P11" s="1006"/>
      <c r="Q11" s="1006"/>
      <c r="R11" s="1006"/>
      <c r="S11" s="1006"/>
      <c r="T11" s="1006"/>
      <c r="U11" s="1006"/>
      <c r="V11" s="1006"/>
      <c r="W11" s="1006"/>
      <c r="X11" s="1006"/>
      <c r="Y11" s="1006"/>
      <c r="Z11" s="1006"/>
      <c r="AA11" s="1006"/>
      <c r="AB11" s="1006"/>
      <c r="AC11" s="1006"/>
      <c r="AD11" s="1006"/>
      <c r="AE11" s="1006"/>
      <c r="AF11" s="1006"/>
      <c r="AG11" s="192"/>
      <c r="AH11" s="147"/>
      <c r="AI11" s="147"/>
      <c r="AJ11" s="147"/>
      <c r="AK11" s="1157" t="s">
        <v>117</v>
      </c>
      <c r="AL11" s="1157"/>
      <c r="AM11" s="1157"/>
      <c r="AN11" s="1157"/>
      <c r="AO11" s="1157"/>
      <c r="AP11" s="1157"/>
      <c r="AQ11" s="352"/>
      <c r="AR11" s="352"/>
      <c r="AS11" s="352"/>
      <c r="AT11" s="352"/>
    </row>
    <row r="12" spans="1:51" ht="14.4">
      <c r="A12" s="1013"/>
      <c r="B12" s="1013"/>
      <c r="C12" s="1006"/>
      <c r="D12" s="1006"/>
      <c r="E12" s="1006"/>
      <c r="F12" s="1006"/>
      <c r="G12" s="1006"/>
      <c r="H12" s="1006"/>
      <c r="I12" s="1006"/>
      <c r="J12" s="1006"/>
      <c r="K12" s="1006"/>
      <c r="L12" s="1006"/>
      <c r="M12" s="1006"/>
      <c r="N12" s="1006"/>
      <c r="O12" s="1006"/>
      <c r="P12" s="1006"/>
      <c r="Q12" s="1006"/>
      <c r="R12" s="1006"/>
      <c r="S12" s="1006"/>
      <c r="T12" s="1006"/>
      <c r="U12" s="1006"/>
      <c r="V12" s="1006"/>
      <c r="W12" s="1006"/>
      <c r="X12" s="1006"/>
      <c r="Y12" s="1006"/>
      <c r="Z12" s="1006"/>
      <c r="AA12" s="1006"/>
      <c r="AB12" s="1006"/>
      <c r="AC12" s="1006"/>
      <c r="AD12" s="1006"/>
      <c r="AE12" s="1006"/>
      <c r="AF12" s="1006"/>
      <c r="AG12" s="192"/>
      <c r="AH12" s="147"/>
      <c r="AI12" s="147"/>
      <c r="AJ12" s="147"/>
    </row>
    <row r="13" spans="1:51" ht="14.4">
      <c r="A13" s="1013"/>
      <c r="B13" s="1013"/>
      <c r="C13" s="1006"/>
      <c r="D13" s="1006"/>
      <c r="E13" s="1006"/>
      <c r="F13" s="1006"/>
      <c r="G13" s="1006"/>
      <c r="H13" s="1006"/>
      <c r="I13" s="1006"/>
      <c r="J13" s="1006"/>
      <c r="K13" s="1006"/>
      <c r="L13" s="1006"/>
      <c r="M13" s="1006"/>
      <c r="N13" s="1006"/>
      <c r="O13" s="1006"/>
      <c r="P13" s="1006"/>
      <c r="Q13" s="1006"/>
      <c r="R13" s="1006"/>
      <c r="S13" s="1006"/>
      <c r="T13" s="1006"/>
      <c r="U13" s="1006"/>
      <c r="V13" s="1006"/>
      <c r="W13" s="1006"/>
      <c r="X13" s="1006"/>
      <c r="Y13" s="1006"/>
      <c r="Z13" s="1006"/>
      <c r="AA13" s="1006"/>
      <c r="AB13" s="1006"/>
      <c r="AC13" s="1006"/>
      <c r="AD13" s="1006"/>
      <c r="AE13" s="1006"/>
      <c r="AF13" s="1006"/>
      <c r="AG13" s="192"/>
      <c r="AH13" s="147"/>
      <c r="AI13" s="147"/>
      <c r="AJ13" s="147"/>
    </row>
    <row r="14" spans="1:51" ht="14.4">
      <c r="A14" s="1013"/>
      <c r="B14" s="1013"/>
      <c r="C14" s="1006"/>
      <c r="D14" s="1006"/>
      <c r="E14" s="1006"/>
      <c r="F14" s="1006"/>
      <c r="G14" s="1006"/>
      <c r="H14" s="1006"/>
      <c r="I14" s="1006"/>
      <c r="J14" s="1006"/>
      <c r="K14" s="1006"/>
      <c r="L14" s="1006"/>
      <c r="M14" s="1006"/>
      <c r="N14" s="1006"/>
      <c r="O14" s="1006"/>
      <c r="P14" s="1006"/>
      <c r="Q14" s="1006"/>
      <c r="R14" s="1006"/>
      <c r="S14" s="1006"/>
      <c r="T14" s="1006"/>
      <c r="U14" s="1006"/>
      <c r="V14" s="1006"/>
      <c r="W14" s="1006"/>
      <c r="X14" s="1006"/>
      <c r="Y14" s="1006"/>
      <c r="Z14" s="1006"/>
      <c r="AA14" s="1006"/>
      <c r="AB14" s="1006"/>
      <c r="AC14" s="1006"/>
      <c r="AD14" s="1006"/>
      <c r="AE14" s="1006"/>
      <c r="AF14" s="1006"/>
      <c r="AG14" s="192"/>
      <c r="AH14" s="147"/>
      <c r="AI14" s="147"/>
      <c r="AJ14" s="147"/>
    </row>
    <row r="16" spans="1:51" ht="15" customHeight="1">
      <c r="A16" s="1026" t="s">
        <v>118</v>
      </c>
      <c r="B16" s="1026"/>
      <c r="C16" s="1026"/>
      <c r="D16" s="1026"/>
      <c r="E16" s="1026"/>
      <c r="F16" s="1026"/>
      <c r="G16" s="1026"/>
      <c r="H16" s="1026"/>
      <c r="AK16" s="1086" t="s">
        <v>219</v>
      </c>
      <c r="AL16" s="1086"/>
      <c r="AM16" s="1086"/>
      <c r="AN16" s="1086"/>
      <c r="AO16" s="1086"/>
      <c r="AP16" s="1086"/>
      <c r="AQ16" s="1086"/>
      <c r="AR16" s="1086"/>
      <c r="AS16" s="1086"/>
      <c r="AT16" s="1086"/>
    </row>
    <row r="17" spans="1:46">
      <c r="A17" s="1014" t="s">
        <v>77</v>
      </c>
      <c r="B17" s="1014"/>
      <c r="C17" s="1014"/>
      <c r="D17" s="1014"/>
      <c r="E17" s="1014"/>
      <c r="F17" s="1014"/>
      <c r="G17" s="1014"/>
      <c r="H17" s="1014"/>
      <c r="I17" s="1014"/>
      <c r="J17" s="1172">
        <f>IF(ISBLANK('一括記入シート（最初）'!$D$74),"",'一括記入シート（最初）'!$D$74)</f>
        <v>1100000</v>
      </c>
      <c r="K17" s="1172"/>
      <c r="L17" s="1172"/>
      <c r="M17" s="1172"/>
      <c r="N17" s="1172"/>
      <c r="O17" s="1172"/>
      <c r="P17" s="1172"/>
      <c r="Q17" s="1172"/>
      <c r="R17" s="1172"/>
      <c r="S17" s="1172"/>
      <c r="T17" s="1172"/>
      <c r="U17" s="1172"/>
      <c r="V17" s="1172"/>
      <c r="W17" s="1172"/>
      <c r="X17" s="1172"/>
      <c r="Y17" s="881" t="s">
        <v>218</v>
      </c>
      <c r="Z17" s="881"/>
      <c r="AA17" s="881"/>
      <c r="AB17" s="881"/>
      <c r="AC17" s="881"/>
      <c r="AD17" s="1187">
        <f>IF(ISBLANK('一括記入シート（最初）'!$C$27),"",'一括記入シート（最初）'!$C$27)</f>
        <v>500000</v>
      </c>
      <c r="AE17" s="1187"/>
      <c r="AF17" s="1187"/>
      <c r="AG17" s="1187"/>
      <c r="AH17" s="1187"/>
      <c r="AI17" s="1187"/>
      <c r="AJ17" s="1187"/>
      <c r="AK17" s="1086"/>
      <c r="AL17" s="1086"/>
      <c r="AM17" s="1086"/>
      <c r="AN17" s="1086"/>
      <c r="AO17" s="1086"/>
      <c r="AP17" s="1086"/>
      <c r="AQ17" s="1086"/>
      <c r="AR17" s="1086"/>
      <c r="AS17" s="1086"/>
      <c r="AT17" s="1086"/>
    </row>
    <row r="18" spans="1:46" ht="14.4">
      <c r="A18" s="1014"/>
      <c r="B18" s="1014"/>
      <c r="C18" s="1014"/>
      <c r="D18" s="1014"/>
      <c r="E18" s="1014"/>
      <c r="F18" s="1014"/>
      <c r="G18" s="1014"/>
      <c r="H18" s="1014"/>
      <c r="I18" s="1014"/>
      <c r="J18" s="1172"/>
      <c r="K18" s="1172"/>
      <c r="L18" s="1172"/>
      <c r="M18" s="1172"/>
      <c r="N18" s="1172"/>
      <c r="O18" s="1172"/>
      <c r="P18" s="1172"/>
      <c r="Q18" s="1172"/>
      <c r="R18" s="1172"/>
      <c r="S18" s="1172"/>
      <c r="T18" s="1172"/>
      <c r="U18" s="1172"/>
      <c r="V18" s="1172"/>
      <c r="W18" s="1172"/>
      <c r="X18" s="1172"/>
      <c r="Y18" s="881"/>
      <c r="Z18" s="881"/>
      <c r="AA18" s="881"/>
      <c r="AB18" s="881"/>
      <c r="AC18" s="881"/>
      <c r="AD18" s="1187"/>
      <c r="AE18" s="1187"/>
      <c r="AF18" s="1187"/>
      <c r="AG18" s="1187"/>
      <c r="AH18" s="1187"/>
      <c r="AI18" s="1187"/>
      <c r="AJ18" s="1187"/>
      <c r="AK18" s="1138" t="s">
        <v>495</v>
      </c>
      <c r="AL18" s="1139"/>
      <c r="AM18" s="1139"/>
      <c r="AN18" s="1139"/>
      <c r="AO18" s="1139"/>
      <c r="AP18" s="1139"/>
      <c r="AQ18" s="352"/>
      <c r="AR18" s="352"/>
      <c r="AS18" s="352"/>
      <c r="AT18" s="352"/>
    </row>
    <row r="19" spans="1:46">
      <c r="A19" s="1014" t="s">
        <v>220</v>
      </c>
      <c r="B19" s="1014"/>
      <c r="C19" s="1014"/>
      <c r="D19" s="1014"/>
      <c r="E19" s="1014"/>
      <c r="F19" s="1014"/>
      <c r="G19" s="1014"/>
      <c r="H19" s="1014"/>
      <c r="I19" s="1014"/>
      <c r="J19" s="1172">
        <f>IF(ISBLANK('一括記入シート（最初）'!$D$77),"",'一括記入シート（最初）'!$D$77)</f>
        <v>100000</v>
      </c>
      <c r="K19" s="1172"/>
      <c r="L19" s="1172"/>
      <c r="M19" s="1172"/>
      <c r="N19" s="1172"/>
      <c r="O19" s="1172"/>
      <c r="P19" s="1172"/>
      <c r="Q19" s="1172"/>
      <c r="R19" s="1172"/>
      <c r="S19" s="1172"/>
      <c r="T19" s="1172"/>
      <c r="U19" s="1172"/>
      <c r="V19" s="1172"/>
      <c r="W19" s="1172"/>
      <c r="X19" s="1172"/>
      <c r="Y19" s="864" t="s">
        <v>221</v>
      </c>
      <c r="Z19" s="947"/>
      <c r="AA19" s="947"/>
      <c r="AB19" s="947"/>
      <c r="AC19" s="948"/>
      <c r="AD19" s="1161"/>
      <c r="AE19" s="1162"/>
      <c r="AF19" s="1162"/>
      <c r="AG19" s="1162"/>
      <c r="AH19" s="1162"/>
      <c r="AI19" s="1162"/>
      <c r="AJ19" s="1163"/>
    </row>
    <row r="20" spans="1:46">
      <c r="A20" s="1014"/>
      <c r="B20" s="1014"/>
      <c r="C20" s="1014"/>
      <c r="D20" s="1014"/>
      <c r="E20" s="1014"/>
      <c r="F20" s="1014"/>
      <c r="G20" s="1014"/>
      <c r="H20" s="1014"/>
      <c r="I20" s="1014"/>
      <c r="J20" s="1172"/>
      <c r="K20" s="1172"/>
      <c r="L20" s="1172"/>
      <c r="M20" s="1172"/>
      <c r="N20" s="1172"/>
      <c r="O20" s="1172"/>
      <c r="P20" s="1172"/>
      <c r="Q20" s="1172"/>
      <c r="R20" s="1172"/>
      <c r="S20" s="1172"/>
      <c r="T20" s="1172"/>
      <c r="U20" s="1172"/>
      <c r="V20" s="1172"/>
      <c r="W20" s="1172"/>
      <c r="X20" s="1172"/>
      <c r="Y20" s="949"/>
      <c r="Z20" s="950"/>
      <c r="AA20" s="950"/>
      <c r="AB20" s="950"/>
      <c r="AC20" s="951"/>
      <c r="AD20" s="989"/>
      <c r="AE20" s="704"/>
      <c r="AF20" s="704"/>
      <c r="AG20" s="704"/>
      <c r="AH20" s="704"/>
      <c r="AI20" s="704"/>
      <c r="AJ20" s="990"/>
    </row>
    <row r="21" spans="1:46">
      <c r="A21" s="1014" t="s">
        <v>222</v>
      </c>
      <c r="B21" s="1014"/>
      <c r="C21" s="1014"/>
      <c r="D21" s="1014"/>
      <c r="E21" s="1014"/>
      <c r="F21" s="1014"/>
      <c r="G21" s="1014"/>
      <c r="H21" s="1014"/>
      <c r="I21" s="1014"/>
      <c r="J21" s="1172">
        <f>+$J$17</f>
        <v>1100000</v>
      </c>
      <c r="K21" s="1172"/>
      <c r="L21" s="1172"/>
      <c r="M21" s="1172"/>
      <c r="N21" s="1172"/>
      <c r="O21" s="1172"/>
      <c r="P21" s="1172"/>
      <c r="Q21" s="1172"/>
      <c r="R21" s="1172"/>
      <c r="S21" s="1172"/>
      <c r="T21" s="1172"/>
      <c r="U21" s="1172"/>
      <c r="V21" s="1172"/>
      <c r="W21" s="1172"/>
      <c r="X21" s="1172"/>
      <c r="Y21" s="949"/>
      <c r="Z21" s="950"/>
      <c r="AA21" s="950"/>
      <c r="AB21" s="950"/>
      <c r="AC21" s="951"/>
      <c r="AD21" s="989"/>
      <c r="AE21" s="704"/>
      <c r="AF21" s="704"/>
      <c r="AG21" s="704"/>
      <c r="AH21" s="704"/>
      <c r="AI21" s="704"/>
      <c r="AJ21" s="990"/>
    </row>
    <row r="22" spans="1:46">
      <c r="A22" s="1014"/>
      <c r="B22" s="1014"/>
      <c r="C22" s="1014"/>
      <c r="D22" s="1014"/>
      <c r="E22" s="1014"/>
      <c r="F22" s="1014"/>
      <c r="G22" s="1014"/>
      <c r="H22" s="1014"/>
      <c r="I22" s="1014"/>
      <c r="J22" s="1172"/>
      <c r="K22" s="1172"/>
      <c r="L22" s="1172"/>
      <c r="M22" s="1172"/>
      <c r="N22" s="1172"/>
      <c r="O22" s="1172"/>
      <c r="P22" s="1172"/>
      <c r="Q22" s="1172"/>
      <c r="R22" s="1172"/>
      <c r="S22" s="1172"/>
      <c r="T22" s="1172"/>
      <c r="U22" s="1172"/>
      <c r="V22" s="1172"/>
      <c r="W22" s="1172"/>
      <c r="X22" s="1172"/>
      <c r="Y22" s="949"/>
      <c r="Z22" s="950"/>
      <c r="AA22" s="950"/>
      <c r="AB22" s="950"/>
      <c r="AC22" s="951"/>
      <c r="AD22" s="989"/>
      <c r="AE22" s="704"/>
      <c r="AF22" s="704"/>
      <c r="AG22" s="704"/>
      <c r="AH22" s="704"/>
      <c r="AI22" s="704"/>
      <c r="AJ22" s="990"/>
    </row>
    <row r="23" spans="1:46" ht="13.5" customHeight="1">
      <c r="A23" s="1057" t="s">
        <v>114</v>
      </c>
      <c r="B23" s="1031"/>
      <c r="C23" s="1031"/>
      <c r="D23" s="1031"/>
      <c r="E23" s="1032"/>
      <c r="F23" s="1174" t="s">
        <v>1080</v>
      </c>
      <c r="G23" s="1175"/>
      <c r="H23" s="1175"/>
      <c r="I23" s="1175"/>
      <c r="J23" s="1175"/>
      <c r="K23" s="1175"/>
      <c r="L23" s="1175"/>
      <c r="M23" s="1175"/>
      <c r="N23" s="1175"/>
      <c r="O23" s="1175"/>
      <c r="P23" s="1175"/>
      <c r="Q23" s="1175"/>
      <c r="R23" s="1175"/>
      <c r="S23" s="1175"/>
      <c r="T23" s="1175"/>
      <c r="U23" s="1175"/>
      <c r="V23" s="1175"/>
      <c r="W23" s="1175"/>
      <c r="X23" s="1176"/>
      <c r="Y23" s="949"/>
      <c r="Z23" s="950"/>
      <c r="AA23" s="950"/>
      <c r="AB23" s="950"/>
      <c r="AC23" s="951"/>
      <c r="AD23" s="949" t="s">
        <v>126</v>
      </c>
      <c r="AE23" s="950"/>
      <c r="AF23" s="950"/>
      <c r="AG23" s="950"/>
      <c r="AH23" s="950"/>
      <c r="AI23" s="950"/>
      <c r="AJ23" s="951"/>
      <c r="AK23" s="62"/>
    </row>
    <row r="24" spans="1:46" ht="13.2" customHeight="1">
      <c r="A24" s="1000"/>
      <c r="B24" s="697"/>
      <c r="C24" s="697"/>
      <c r="D24" s="697"/>
      <c r="E24" s="1001"/>
      <c r="F24" s="1177"/>
      <c r="G24" s="1178"/>
      <c r="H24" s="1178"/>
      <c r="I24" s="1178"/>
      <c r="J24" s="1178"/>
      <c r="K24" s="1178"/>
      <c r="L24" s="1178"/>
      <c r="M24" s="1178"/>
      <c r="N24" s="1178"/>
      <c r="O24" s="1178"/>
      <c r="P24" s="1178"/>
      <c r="Q24" s="1178"/>
      <c r="R24" s="1178"/>
      <c r="S24" s="1178"/>
      <c r="T24" s="1178"/>
      <c r="U24" s="1178"/>
      <c r="V24" s="1178"/>
      <c r="W24" s="1178"/>
      <c r="X24" s="1179"/>
      <c r="Y24" s="949"/>
      <c r="Z24" s="950"/>
      <c r="AA24" s="950"/>
      <c r="AB24" s="950"/>
      <c r="AC24" s="951"/>
      <c r="AD24" s="989"/>
      <c r="AE24" s="704"/>
      <c r="AF24" s="704"/>
      <c r="AG24" s="704"/>
      <c r="AH24" s="704"/>
      <c r="AI24" s="704"/>
      <c r="AJ24" s="990"/>
    </row>
    <row r="25" spans="1:46" ht="13.5" customHeight="1">
      <c r="A25" s="1011" t="s">
        <v>123</v>
      </c>
      <c r="B25" s="697"/>
      <c r="C25" s="697"/>
      <c r="D25" s="697"/>
      <c r="E25" s="1001"/>
      <c r="F25" s="1055" t="s">
        <v>124</v>
      </c>
      <c r="G25" s="1053"/>
      <c r="H25" s="1053"/>
      <c r="I25" s="1053"/>
      <c r="J25" s="1053"/>
      <c r="K25" s="1053"/>
      <c r="L25" s="1053"/>
      <c r="M25" s="1053"/>
      <c r="N25" s="1053"/>
      <c r="O25" s="1053"/>
      <c r="P25" s="1053"/>
      <c r="Q25" s="1053"/>
      <c r="R25" s="1053"/>
      <c r="S25" s="1053"/>
      <c r="T25" s="1053"/>
      <c r="U25" s="1053"/>
      <c r="V25" s="1053"/>
      <c r="W25" s="1053"/>
      <c r="X25" s="1054"/>
      <c r="Y25" s="949"/>
      <c r="Z25" s="950"/>
      <c r="AA25" s="950"/>
      <c r="AB25" s="950"/>
      <c r="AC25" s="951"/>
      <c r="AD25" s="989"/>
      <c r="AE25" s="704"/>
      <c r="AF25" s="704"/>
      <c r="AG25" s="704"/>
      <c r="AH25" s="704"/>
      <c r="AI25" s="704"/>
      <c r="AJ25" s="990"/>
    </row>
    <row r="26" spans="1:46">
      <c r="A26" s="1000"/>
      <c r="B26" s="697"/>
      <c r="C26" s="697"/>
      <c r="D26" s="697"/>
      <c r="E26" s="1001"/>
      <c r="F26" s="1052"/>
      <c r="G26" s="1053"/>
      <c r="H26" s="1053"/>
      <c r="I26" s="1053"/>
      <c r="J26" s="1053"/>
      <c r="K26" s="1053"/>
      <c r="L26" s="1053"/>
      <c r="M26" s="1053"/>
      <c r="N26" s="1053"/>
      <c r="O26" s="1053"/>
      <c r="P26" s="1053"/>
      <c r="Q26" s="1053"/>
      <c r="R26" s="1053"/>
      <c r="S26" s="1053"/>
      <c r="T26" s="1053"/>
      <c r="U26" s="1053"/>
      <c r="V26" s="1053"/>
      <c r="W26" s="1053"/>
      <c r="X26" s="1054"/>
      <c r="Y26" s="949"/>
      <c r="Z26" s="950"/>
      <c r="AA26" s="950"/>
      <c r="AB26" s="950"/>
      <c r="AC26" s="951"/>
      <c r="AD26" s="989"/>
      <c r="AE26" s="704"/>
      <c r="AF26" s="704"/>
      <c r="AG26" s="704"/>
      <c r="AH26" s="704"/>
      <c r="AI26" s="704"/>
      <c r="AJ26" s="990"/>
    </row>
    <row r="27" spans="1:46" ht="13.5" customHeight="1">
      <c r="A27" s="1011" t="s">
        <v>127</v>
      </c>
      <c r="B27" s="697"/>
      <c r="C27" s="697"/>
      <c r="D27" s="697"/>
      <c r="E27" s="1001"/>
      <c r="F27" s="1055" t="str">
        <f>+④工事施行伺!$F$28</f>
        <v>30農用地の軽微な補修等</v>
      </c>
      <c r="G27" s="1053"/>
      <c r="H27" s="1053"/>
      <c r="I27" s="1053"/>
      <c r="J27" s="1053"/>
      <c r="K27" s="1053"/>
      <c r="L27" s="1053"/>
      <c r="M27" s="1053"/>
      <c r="N27" s="1053"/>
      <c r="O27" s="1053"/>
      <c r="P27" s="1053"/>
      <c r="Q27" s="1053"/>
      <c r="R27" s="1053"/>
      <c r="S27" s="1053"/>
      <c r="T27" s="1053"/>
      <c r="U27" s="1053"/>
      <c r="V27" s="1053"/>
      <c r="W27" s="1053"/>
      <c r="X27" s="1054"/>
      <c r="Y27" s="949"/>
      <c r="Z27" s="950"/>
      <c r="AA27" s="950"/>
      <c r="AB27" s="950"/>
      <c r="AC27" s="951"/>
      <c r="AD27" s="989"/>
      <c r="AE27" s="704"/>
      <c r="AF27" s="704"/>
      <c r="AG27" s="704"/>
      <c r="AH27" s="704"/>
      <c r="AI27" s="704"/>
      <c r="AJ27" s="990"/>
      <c r="AK27" s="62"/>
    </row>
    <row r="28" spans="1:46">
      <c r="A28" s="1027"/>
      <c r="B28" s="1026"/>
      <c r="C28" s="1026"/>
      <c r="D28" s="1026"/>
      <c r="E28" s="1028"/>
      <c r="F28" s="1165"/>
      <c r="G28" s="1166"/>
      <c r="H28" s="1166"/>
      <c r="I28" s="1166"/>
      <c r="J28" s="1166"/>
      <c r="K28" s="1166"/>
      <c r="L28" s="1166"/>
      <c r="M28" s="1166"/>
      <c r="N28" s="1166"/>
      <c r="O28" s="1166"/>
      <c r="P28" s="1166"/>
      <c r="Q28" s="1166"/>
      <c r="R28" s="1166"/>
      <c r="S28" s="1166"/>
      <c r="T28" s="1166"/>
      <c r="U28" s="1166"/>
      <c r="V28" s="1166"/>
      <c r="W28" s="1166"/>
      <c r="X28" s="1167"/>
      <c r="Y28" s="949"/>
      <c r="Z28" s="950"/>
      <c r="AA28" s="950"/>
      <c r="AB28" s="950"/>
      <c r="AC28" s="951"/>
      <c r="AD28" s="989"/>
      <c r="AE28" s="704"/>
      <c r="AF28" s="704"/>
      <c r="AG28" s="704"/>
      <c r="AH28" s="704"/>
      <c r="AI28" s="704"/>
      <c r="AJ28" s="990"/>
    </row>
    <row r="29" spans="1:46" ht="13.5" customHeight="1">
      <c r="A29" s="1038" t="s">
        <v>296</v>
      </c>
      <c r="B29" s="1006"/>
      <c r="C29" s="1006"/>
      <c r="D29" s="1006"/>
      <c r="E29" s="1006"/>
      <c r="F29" s="994" t="s">
        <v>513</v>
      </c>
      <c r="G29" s="995"/>
      <c r="H29" s="995"/>
      <c r="I29" s="995"/>
      <c r="J29" s="995"/>
      <c r="K29" s="995"/>
      <c r="L29" s="995"/>
      <c r="M29" s="995"/>
      <c r="N29" s="995"/>
      <c r="O29" s="995"/>
      <c r="P29" s="995"/>
      <c r="Q29" s="995"/>
      <c r="R29" s="995"/>
      <c r="S29" s="995"/>
      <c r="T29" s="995"/>
      <c r="U29" s="995"/>
      <c r="V29" s="995"/>
      <c r="W29" s="995"/>
      <c r="X29" s="996"/>
      <c r="Y29" s="949"/>
      <c r="Z29" s="950"/>
      <c r="AA29" s="950"/>
      <c r="AB29" s="950"/>
      <c r="AC29" s="951"/>
      <c r="AD29" s="989"/>
      <c r="AE29" s="704"/>
      <c r="AF29" s="704"/>
      <c r="AG29" s="704"/>
      <c r="AH29" s="704"/>
      <c r="AI29" s="704"/>
      <c r="AJ29" s="990"/>
      <c r="AK29" s="62"/>
    </row>
    <row r="30" spans="1:46">
      <c r="A30" s="1006"/>
      <c r="B30" s="1006"/>
      <c r="C30" s="1006"/>
      <c r="D30" s="1006"/>
      <c r="E30" s="1006"/>
      <c r="F30" s="997"/>
      <c r="G30" s="998"/>
      <c r="H30" s="998"/>
      <c r="I30" s="998"/>
      <c r="J30" s="998"/>
      <c r="K30" s="998"/>
      <c r="L30" s="998"/>
      <c r="M30" s="998"/>
      <c r="N30" s="998"/>
      <c r="O30" s="998"/>
      <c r="P30" s="998"/>
      <c r="Q30" s="998"/>
      <c r="R30" s="998"/>
      <c r="S30" s="998"/>
      <c r="T30" s="998"/>
      <c r="U30" s="998"/>
      <c r="V30" s="998"/>
      <c r="W30" s="998"/>
      <c r="X30" s="999"/>
      <c r="Y30" s="949"/>
      <c r="Z30" s="950"/>
      <c r="AA30" s="950"/>
      <c r="AB30" s="950"/>
      <c r="AC30" s="951"/>
      <c r="AD30" s="989"/>
      <c r="AE30" s="704"/>
      <c r="AF30" s="704"/>
      <c r="AG30" s="704"/>
      <c r="AH30" s="704"/>
      <c r="AI30" s="704"/>
      <c r="AJ30" s="990"/>
    </row>
    <row r="31" spans="1:46">
      <c r="A31" s="1006"/>
      <c r="B31" s="1006"/>
      <c r="C31" s="1006"/>
      <c r="D31" s="1006"/>
      <c r="E31" s="1006"/>
      <c r="F31" s="997"/>
      <c r="G31" s="998"/>
      <c r="H31" s="998"/>
      <c r="I31" s="998"/>
      <c r="J31" s="998"/>
      <c r="K31" s="998"/>
      <c r="L31" s="998"/>
      <c r="M31" s="998"/>
      <c r="N31" s="998"/>
      <c r="O31" s="998"/>
      <c r="P31" s="998"/>
      <c r="Q31" s="998"/>
      <c r="R31" s="998"/>
      <c r="S31" s="998"/>
      <c r="T31" s="998"/>
      <c r="U31" s="998"/>
      <c r="V31" s="998"/>
      <c r="W31" s="998"/>
      <c r="X31" s="999"/>
      <c r="Y31" s="949"/>
      <c r="Z31" s="950"/>
      <c r="AA31" s="950"/>
      <c r="AB31" s="950"/>
      <c r="AC31" s="951"/>
      <c r="AD31" s="989"/>
      <c r="AE31" s="704"/>
      <c r="AF31" s="704"/>
      <c r="AG31" s="704"/>
      <c r="AH31" s="704"/>
      <c r="AI31" s="704"/>
      <c r="AJ31" s="990"/>
    </row>
    <row r="32" spans="1:46">
      <c r="A32" s="1006"/>
      <c r="B32" s="1006"/>
      <c r="C32" s="1006"/>
      <c r="D32" s="1006"/>
      <c r="E32" s="1006"/>
      <c r="F32" s="1039"/>
      <c r="G32" s="1040"/>
      <c r="H32" s="1040"/>
      <c r="I32" s="1040"/>
      <c r="J32" s="1040"/>
      <c r="K32" s="1040"/>
      <c r="L32" s="1040"/>
      <c r="M32" s="1040"/>
      <c r="N32" s="1040"/>
      <c r="O32" s="1040"/>
      <c r="P32" s="1040"/>
      <c r="Q32" s="1040"/>
      <c r="R32" s="1040"/>
      <c r="S32" s="1040"/>
      <c r="T32" s="1040"/>
      <c r="U32" s="1040"/>
      <c r="V32" s="1040"/>
      <c r="W32" s="1040"/>
      <c r="X32" s="1041"/>
      <c r="Y32" s="952"/>
      <c r="Z32" s="953"/>
      <c r="AA32" s="953"/>
      <c r="AB32" s="953"/>
      <c r="AC32" s="954"/>
      <c r="AD32" s="1180"/>
      <c r="AE32" s="1181"/>
      <c r="AF32" s="1181"/>
      <c r="AG32" s="1181"/>
      <c r="AH32" s="1181"/>
      <c r="AI32" s="1181"/>
      <c r="AJ32" s="1182"/>
    </row>
    <row r="35" spans="1:46" ht="16.5" customHeight="1">
      <c r="A35" s="1058" t="s">
        <v>130</v>
      </c>
      <c r="B35" s="1058"/>
      <c r="C35" s="1058"/>
      <c r="D35" s="1058"/>
      <c r="E35" s="1058"/>
      <c r="F35" s="203"/>
      <c r="G35" s="1024" t="s">
        <v>312</v>
      </c>
      <c r="H35" s="1024"/>
      <c r="I35" s="1164">
        <v>7</v>
      </c>
      <c r="J35" s="1164"/>
      <c r="K35" s="1024" t="s">
        <v>131</v>
      </c>
      <c r="L35" s="980"/>
      <c r="M35" s="167"/>
      <c r="N35" s="204"/>
      <c r="O35" s="204"/>
      <c r="P35" s="991" t="s">
        <v>1080</v>
      </c>
      <c r="Q35" s="992"/>
      <c r="R35" s="992"/>
      <c r="S35" s="992"/>
      <c r="T35" s="992"/>
      <c r="U35" s="992"/>
      <c r="V35" s="992"/>
      <c r="W35" s="992"/>
      <c r="X35" s="992"/>
      <c r="Y35" s="992"/>
      <c r="Z35" s="992"/>
      <c r="AA35" s="992"/>
      <c r="AB35" s="992"/>
      <c r="AC35" s="992"/>
      <c r="AD35" s="992"/>
      <c r="AE35" s="992"/>
      <c r="AF35" s="992"/>
      <c r="AG35" s="992"/>
      <c r="AH35" s="992"/>
      <c r="AI35" s="992"/>
      <c r="AJ35" s="993"/>
      <c r="AK35" s="62"/>
    </row>
    <row r="36" spans="1:46" ht="16.5" customHeight="1">
      <c r="A36" s="1058"/>
      <c r="B36" s="1058"/>
      <c r="C36" s="1058"/>
      <c r="D36" s="1058"/>
      <c r="E36" s="1058"/>
      <c r="F36" s="260"/>
      <c r="G36" s="853" t="str">
        <f>IF(ISBLANK('一括記入シート（最初）'!$C$14),"",'一括記入シート（最初）'!$C$14)</f>
        <v>○○水土里会</v>
      </c>
      <c r="H36" s="853"/>
      <c r="I36" s="853"/>
      <c r="J36" s="853"/>
      <c r="K36" s="853"/>
      <c r="L36" s="853"/>
      <c r="M36" s="853"/>
      <c r="N36" s="978" t="str">
        <f>IF(ISBLANK('一括記入シート（最初）'!$C$25),"",'一括記入シート（最初）'!$C$25)</f>
        <v>用水路補修工事</v>
      </c>
      <c r="O36" s="978"/>
      <c r="P36" s="978"/>
      <c r="Q36" s="978"/>
      <c r="R36" s="978"/>
      <c r="S36" s="978"/>
      <c r="T36" s="978"/>
      <c r="U36" s="978"/>
      <c r="V36" s="978"/>
      <c r="W36" s="978"/>
      <c r="X36" s="978"/>
      <c r="Y36" s="978"/>
      <c r="Z36" s="978"/>
      <c r="AA36" s="978"/>
      <c r="AB36" s="978"/>
      <c r="AC36" s="978"/>
      <c r="AD36" s="168"/>
      <c r="AE36" s="168"/>
      <c r="AF36" s="168"/>
      <c r="AG36" s="168" t="s">
        <v>464</v>
      </c>
      <c r="AH36" s="168"/>
      <c r="AI36" s="168"/>
      <c r="AJ36" s="194"/>
    </row>
    <row r="37" spans="1:46" ht="13.5" customHeight="1">
      <c r="A37" s="1058" t="s">
        <v>132</v>
      </c>
      <c r="B37" s="1058"/>
      <c r="C37" s="1058"/>
      <c r="D37" s="1058"/>
      <c r="E37" s="1058"/>
      <c r="F37" s="203"/>
      <c r="G37" s="1168" t="str">
        <f>IF(ISBLANK('一括記入シート（最初）'!$C$24),"",'一括記入シート（最初）'!$C$24)</f>
        <v>上田市〇〇（△△）</v>
      </c>
      <c r="H37" s="1043"/>
      <c r="I37" s="1043"/>
      <c r="J37" s="1043"/>
      <c r="K37" s="1043"/>
      <c r="L37" s="1043"/>
      <c r="M37" s="1043"/>
      <c r="N37" s="1043"/>
      <c r="O37" s="1043"/>
      <c r="P37" s="1043"/>
      <c r="Q37" s="1043"/>
      <c r="R37" s="1043"/>
      <c r="S37" s="1043"/>
      <c r="T37" s="1043"/>
      <c r="U37" s="1043"/>
      <c r="V37" s="1043"/>
      <c r="W37" s="1043"/>
      <c r="X37" s="1043"/>
      <c r="Y37" s="1043"/>
      <c r="Z37" s="1043"/>
      <c r="AA37" s="1043"/>
      <c r="AB37" s="1043"/>
      <c r="AC37" s="1043"/>
      <c r="AD37" s="1043"/>
      <c r="AE37" s="1043"/>
      <c r="AF37" s="1043"/>
      <c r="AG37" s="1043"/>
      <c r="AH37" s="1043"/>
      <c r="AI37" s="1169"/>
      <c r="AJ37" s="291"/>
      <c r="AK37" s="62"/>
    </row>
    <row r="38" spans="1:46" ht="13.5" customHeight="1">
      <c r="A38" s="1058"/>
      <c r="B38" s="1058"/>
      <c r="C38" s="1058"/>
      <c r="D38" s="1058"/>
      <c r="E38" s="1058"/>
      <c r="F38" s="260"/>
      <c r="G38" s="1170"/>
      <c r="H38" s="1046"/>
      <c r="I38" s="1046"/>
      <c r="J38" s="1046"/>
      <c r="K38" s="1046"/>
      <c r="L38" s="1046"/>
      <c r="M38" s="1046"/>
      <c r="N38" s="1046"/>
      <c r="O38" s="1046"/>
      <c r="P38" s="1046"/>
      <c r="Q38" s="1046"/>
      <c r="R38" s="1046"/>
      <c r="S38" s="1046"/>
      <c r="T38" s="1046"/>
      <c r="U38" s="1046"/>
      <c r="V38" s="1046"/>
      <c r="W38" s="1046"/>
      <c r="X38" s="1046"/>
      <c r="Y38" s="1046"/>
      <c r="Z38" s="1046"/>
      <c r="AA38" s="1046"/>
      <c r="AB38" s="1046"/>
      <c r="AC38" s="1046"/>
      <c r="AD38" s="1046"/>
      <c r="AE38" s="1046"/>
      <c r="AF38" s="1046"/>
      <c r="AG38" s="1046"/>
      <c r="AH38" s="1046"/>
      <c r="AI38" s="1171"/>
      <c r="AJ38" s="292"/>
    </row>
    <row r="39" spans="1:46" ht="14.4">
      <c r="A39" s="1012" t="s">
        <v>133</v>
      </c>
      <c r="B39" s="1012"/>
      <c r="C39" s="1012"/>
      <c r="D39" s="1012"/>
      <c r="E39" s="1012"/>
      <c r="F39" s="1183" t="str">
        <f>IF(ISBLANK('一括記入シート（最初）'!$C$54),"",'一括記入シート（最初）'!$C$54)</f>
        <v>施工延長（全体の長さ又は数量）</v>
      </c>
      <c r="G39" s="1184"/>
      <c r="H39" s="1184"/>
      <c r="I39" s="1184"/>
      <c r="J39" s="1184"/>
      <c r="K39" s="1184"/>
      <c r="L39" s="1184"/>
      <c r="M39" s="1184"/>
      <c r="N39" s="1184"/>
      <c r="O39" s="1184"/>
      <c r="P39" s="1184"/>
      <c r="Q39" s="1184"/>
      <c r="R39" s="1184"/>
      <c r="S39" s="1184"/>
      <c r="T39" s="1184"/>
      <c r="U39" s="1184"/>
      <c r="V39" s="1184"/>
      <c r="W39" s="1184"/>
      <c r="X39" s="1184"/>
      <c r="Y39" s="1184"/>
      <c r="Z39" s="1184"/>
      <c r="AA39" s="1184"/>
      <c r="AB39" s="1184"/>
      <c r="AC39" s="1184"/>
      <c r="AD39" s="1184"/>
      <c r="AE39" s="1184"/>
      <c r="AF39" s="1184"/>
      <c r="AG39" s="1184"/>
      <c r="AH39" s="1184"/>
      <c r="AI39" s="1184"/>
      <c r="AJ39" s="1185"/>
      <c r="AK39" s="62"/>
    </row>
    <row r="40" spans="1:46" ht="14.4">
      <c r="A40" s="1012"/>
      <c r="B40" s="1012"/>
      <c r="C40" s="1012"/>
      <c r="D40" s="1012"/>
      <c r="E40" s="1012"/>
      <c r="F40" s="1021" t="str">
        <f>IF(ISBLANK('一括記入シート（最初）'!$C$55),"",'一括記入シート（最初）'!$C$55)</f>
        <v/>
      </c>
      <c r="G40" s="1022"/>
      <c r="H40" s="1022"/>
      <c r="I40" s="1022"/>
      <c r="J40" s="1022"/>
      <c r="K40" s="1022"/>
      <c r="L40" s="1022"/>
      <c r="M40" s="1022"/>
      <c r="N40" s="1022"/>
      <c r="O40" s="1022"/>
      <c r="P40" s="1022"/>
      <c r="Q40" s="1022"/>
      <c r="R40" s="1022"/>
      <c r="S40" s="1022"/>
      <c r="T40" s="1022"/>
      <c r="U40" s="1022"/>
      <c r="V40" s="1022"/>
      <c r="W40" s="1022"/>
      <c r="X40" s="1022"/>
      <c r="Y40" s="1022"/>
      <c r="Z40" s="1022"/>
      <c r="AA40" s="1022"/>
      <c r="AB40" s="1022"/>
      <c r="AC40" s="1022"/>
      <c r="AD40" s="1022"/>
      <c r="AE40" s="1022"/>
      <c r="AF40" s="1022"/>
      <c r="AG40" s="1022"/>
      <c r="AH40" s="1022"/>
      <c r="AI40" s="1022"/>
      <c r="AJ40" s="1023"/>
    </row>
    <row r="41" spans="1:46" ht="14.4">
      <c r="A41" s="1012"/>
      <c r="B41" s="1012"/>
      <c r="C41" s="1012"/>
      <c r="D41" s="1012"/>
      <c r="E41" s="1012"/>
      <c r="F41" s="1021" t="str">
        <f>IF(ISBLANK('一括記入シート（最初）'!$C$56),"",'一括記入シート（最初）'!$C$56)</f>
        <v/>
      </c>
      <c r="G41" s="1022"/>
      <c r="H41" s="1022"/>
      <c r="I41" s="1022"/>
      <c r="J41" s="1022"/>
      <c r="K41" s="1022"/>
      <c r="L41" s="1022"/>
      <c r="M41" s="1022"/>
      <c r="N41" s="1022"/>
      <c r="O41" s="1022"/>
      <c r="P41" s="1022"/>
      <c r="Q41" s="1022"/>
      <c r="R41" s="1022"/>
      <c r="S41" s="1022"/>
      <c r="T41" s="1022"/>
      <c r="U41" s="1022"/>
      <c r="V41" s="1022"/>
      <c r="W41" s="1022"/>
      <c r="X41" s="1022"/>
      <c r="Y41" s="1022"/>
      <c r="Z41" s="1022"/>
      <c r="AA41" s="1022"/>
      <c r="AB41" s="1022"/>
      <c r="AC41" s="1022"/>
      <c r="AD41" s="1022"/>
      <c r="AE41" s="1022"/>
      <c r="AF41" s="1022"/>
      <c r="AG41" s="1022"/>
      <c r="AH41" s="1022"/>
      <c r="AI41" s="1022"/>
      <c r="AJ41" s="1023"/>
      <c r="AK41" s="61"/>
      <c r="AL41" s="60"/>
      <c r="AM41" s="60"/>
      <c r="AN41" s="60"/>
      <c r="AO41" s="60"/>
    </row>
    <row r="42" spans="1:46" ht="14.4">
      <c r="A42" s="1012"/>
      <c r="B42" s="1012"/>
      <c r="C42" s="1012"/>
      <c r="D42" s="1012"/>
      <c r="E42" s="1012"/>
      <c r="F42" s="1021" t="str">
        <f>IF(ISBLANK('一括記入シート（最初）'!$C$57),"",'一括記入シート（最初）'!$C$57)</f>
        <v/>
      </c>
      <c r="G42" s="1022"/>
      <c r="H42" s="1022"/>
      <c r="I42" s="1022"/>
      <c r="J42" s="1022"/>
      <c r="K42" s="1022"/>
      <c r="L42" s="1022"/>
      <c r="M42" s="1022"/>
      <c r="N42" s="1022"/>
      <c r="O42" s="1022"/>
      <c r="P42" s="1022"/>
      <c r="Q42" s="1022"/>
      <c r="R42" s="1022"/>
      <c r="S42" s="1022"/>
      <c r="T42" s="1022"/>
      <c r="U42" s="1022"/>
      <c r="V42" s="1022"/>
      <c r="W42" s="1022"/>
      <c r="X42" s="1022"/>
      <c r="Y42" s="1022"/>
      <c r="Z42" s="1022"/>
      <c r="AA42" s="1022"/>
      <c r="AB42" s="1022"/>
      <c r="AC42" s="1022"/>
      <c r="AD42" s="1022"/>
      <c r="AE42" s="1022"/>
      <c r="AF42" s="1022"/>
      <c r="AG42" s="1022"/>
      <c r="AH42" s="1022"/>
      <c r="AI42" s="1022"/>
      <c r="AJ42" s="1023"/>
    </row>
    <row r="43" spans="1:46" ht="14.4">
      <c r="A43" s="1012"/>
      <c r="B43" s="1012"/>
      <c r="C43" s="1012"/>
      <c r="D43" s="1012"/>
      <c r="E43" s="1012"/>
      <c r="F43" s="1021" t="str">
        <f>IF(ISBLANK('一括記入シート（最初）'!$C$58),"",'一括記入シート（最初）'!$C$58)</f>
        <v/>
      </c>
      <c r="G43" s="1022"/>
      <c r="H43" s="1022"/>
      <c r="I43" s="1022"/>
      <c r="J43" s="1022"/>
      <c r="K43" s="1022"/>
      <c r="L43" s="1022"/>
      <c r="M43" s="1022"/>
      <c r="N43" s="1022"/>
      <c r="O43" s="1022"/>
      <c r="P43" s="1022"/>
      <c r="Q43" s="1022"/>
      <c r="R43" s="1022"/>
      <c r="S43" s="1022"/>
      <c r="T43" s="1022"/>
      <c r="U43" s="1022"/>
      <c r="V43" s="1022"/>
      <c r="W43" s="1022"/>
      <c r="X43" s="1022"/>
      <c r="Y43" s="1022"/>
      <c r="Z43" s="1022"/>
      <c r="AA43" s="1022"/>
      <c r="AB43" s="1022"/>
      <c r="AC43" s="1022"/>
      <c r="AD43" s="1022"/>
      <c r="AE43" s="1022"/>
      <c r="AF43" s="1022"/>
      <c r="AG43" s="1022"/>
      <c r="AH43" s="1022"/>
      <c r="AI43" s="1022"/>
      <c r="AJ43" s="1023"/>
    </row>
    <row r="44" spans="1:46" ht="14.4">
      <c r="A44" s="1012"/>
      <c r="B44" s="1012"/>
      <c r="C44" s="1012"/>
      <c r="D44" s="1012"/>
      <c r="E44" s="1012"/>
      <c r="F44" s="1021" t="str">
        <f>IF(ISBLANK('一括記入シート（最初）'!$C$59),"",'一括記入シート（最初）'!$C$59)</f>
        <v/>
      </c>
      <c r="G44" s="1022"/>
      <c r="H44" s="1022"/>
      <c r="I44" s="1022"/>
      <c r="J44" s="1022"/>
      <c r="K44" s="1022"/>
      <c r="L44" s="1022"/>
      <c r="M44" s="1022"/>
      <c r="N44" s="1022"/>
      <c r="O44" s="1022"/>
      <c r="P44" s="1022"/>
      <c r="Q44" s="1022"/>
      <c r="R44" s="1022"/>
      <c r="S44" s="1022"/>
      <c r="T44" s="1022"/>
      <c r="U44" s="1022"/>
      <c r="V44" s="1022"/>
      <c r="W44" s="1022"/>
      <c r="X44" s="1022"/>
      <c r="Y44" s="1022"/>
      <c r="Z44" s="1022"/>
      <c r="AA44" s="1022"/>
      <c r="AB44" s="1022"/>
      <c r="AC44" s="1022"/>
      <c r="AD44" s="1022"/>
      <c r="AE44" s="1022"/>
      <c r="AF44" s="1022"/>
      <c r="AG44" s="1022"/>
      <c r="AH44" s="1022"/>
      <c r="AI44" s="1022"/>
      <c r="AJ44" s="1023"/>
    </row>
    <row r="45" spans="1:46" ht="14.4">
      <c r="A45" s="1012"/>
      <c r="B45" s="1012"/>
      <c r="C45" s="1012"/>
      <c r="D45" s="1012"/>
      <c r="E45" s="1012"/>
      <c r="F45" s="1021" t="str">
        <f>IF(ISBLANK('一括記入シート（最初）'!$C$60),"",'一括記入シート（最初）'!$C$60)</f>
        <v/>
      </c>
      <c r="G45" s="1022"/>
      <c r="H45" s="1022"/>
      <c r="I45" s="1022"/>
      <c r="J45" s="1022"/>
      <c r="K45" s="1022"/>
      <c r="L45" s="1022"/>
      <c r="M45" s="1022"/>
      <c r="N45" s="1022"/>
      <c r="O45" s="1022"/>
      <c r="P45" s="1022"/>
      <c r="Q45" s="1022"/>
      <c r="R45" s="1022"/>
      <c r="S45" s="1022"/>
      <c r="T45" s="1022"/>
      <c r="U45" s="1022"/>
      <c r="V45" s="1022"/>
      <c r="W45" s="1022"/>
      <c r="X45" s="1022"/>
      <c r="Y45" s="1022"/>
      <c r="Z45" s="1022"/>
      <c r="AA45" s="1022"/>
      <c r="AB45" s="1022"/>
      <c r="AC45" s="1022"/>
      <c r="AD45" s="1022"/>
      <c r="AE45" s="1022"/>
      <c r="AF45" s="1022"/>
      <c r="AG45" s="1022"/>
      <c r="AH45" s="1022"/>
      <c r="AI45" s="1022"/>
      <c r="AJ45" s="1023"/>
    </row>
    <row r="46" spans="1:46" ht="14.4">
      <c r="A46" s="1012"/>
      <c r="B46" s="1012"/>
      <c r="C46" s="1012"/>
      <c r="D46" s="1012"/>
      <c r="E46" s="1012"/>
      <c r="F46" s="1021" t="str">
        <f>IF(ISBLANK('一括記入シート（最初）'!$C$61),"",'一括記入シート（最初）'!$C$61)</f>
        <v/>
      </c>
      <c r="G46" s="1022"/>
      <c r="H46" s="1022"/>
      <c r="I46" s="1022"/>
      <c r="J46" s="1022"/>
      <c r="K46" s="1022"/>
      <c r="L46" s="1022"/>
      <c r="M46" s="1022"/>
      <c r="N46" s="1022"/>
      <c r="O46" s="1022"/>
      <c r="P46" s="1022"/>
      <c r="Q46" s="1022"/>
      <c r="R46" s="1022"/>
      <c r="S46" s="1022"/>
      <c r="T46" s="1022"/>
      <c r="U46" s="1022"/>
      <c r="V46" s="1022"/>
      <c r="W46" s="1022"/>
      <c r="X46" s="1022"/>
      <c r="Y46" s="1022"/>
      <c r="Z46" s="1022"/>
      <c r="AA46" s="1022"/>
      <c r="AB46" s="1022"/>
      <c r="AC46" s="1022"/>
      <c r="AD46" s="1022"/>
      <c r="AE46" s="1022"/>
      <c r="AF46" s="1022"/>
      <c r="AG46" s="1022"/>
      <c r="AH46" s="1022"/>
      <c r="AI46" s="1022"/>
      <c r="AJ46" s="1023"/>
    </row>
    <row r="47" spans="1:46" ht="14.4">
      <c r="A47" s="1012"/>
      <c r="B47" s="1012"/>
      <c r="C47" s="1012"/>
      <c r="D47" s="1012"/>
      <c r="E47" s="1012"/>
      <c r="F47" s="1021" t="str">
        <f>IF(ISBLANK('一括記入シート（最初）'!$C$62),"",'一括記入シート（最初）'!$C$62)</f>
        <v/>
      </c>
      <c r="G47" s="1022"/>
      <c r="H47" s="1022"/>
      <c r="I47" s="1022"/>
      <c r="J47" s="1022"/>
      <c r="K47" s="1022"/>
      <c r="L47" s="1022"/>
      <c r="M47" s="1022"/>
      <c r="N47" s="1022"/>
      <c r="O47" s="1022"/>
      <c r="P47" s="1022"/>
      <c r="Q47" s="1022"/>
      <c r="R47" s="1022"/>
      <c r="S47" s="1022"/>
      <c r="T47" s="1022"/>
      <c r="U47" s="1022"/>
      <c r="V47" s="1022"/>
      <c r="W47" s="1022"/>
      <c r="X47" s="1022"/>
      <c r="Y47" s="1022"/>
      <c r="Z47" s="1022"/>
      <c r="AA47" s="1022"/>
      <c r="AB47" s="1022"/>
      <c r="AC47" s="1022"/>
      <c r="AD47" s="1022"/>
      <c r="AE47" s="1022"/>
      <c r="AF47" s="1022"/>
      <c r="AG47" s="1022"/>
      <c r="AH47" s="1022"/>
      <c r="AI47" s="1022"/>
      <c r="AJ47" s="1023"/>
    </row>
    <row r="48" spans="1:46" ht="14.4">
      <c r="A48" s="1012"/>
      <c r="B48" s="1012"/>
      <c r="C48" s="1012"/>
      <c r="D48" s="1012"/>
      <c r="E48" s="1012"/>
      <c r="F48" s="1158" t="str">
        <f>IF(ISBLANK('一括記入シート（最初）'!$C$63),"",'一括記入シート（最初）'!$C$63)</f>
        <v/>
      </c>
      <c r="G48" s="1159"/>
      <c r="H48" s="1159"/>
      <c r="I48" s="1159"/>
      <c r="J48" s="1159"/>
      <c r="K48" s="1159"/>
      <c r="L48" s="1159"/>
      <c r="M48" s="1159"/>
      <c r="N48" s="1159"/>
      <c r="O48" s="1159"/>
      <c r="P48" s="1159"/>
      <c r="Q48" s="1159"/>
      <c r="R48" s="1159"/>
      <c r="S48" s="1159"/>
      <c r="T48" s="1159"/>
      <c r="U48" s="1159"/>
      <c r="V48" s="1159"/>
      <c r="W48" s="1159"/>
      <c r="X48" s="1159"/>
      <c r="Y48" s="1159"/>
      <c r="Z48" s="1159"/>
      <c r="AA48" s="1159"/>
      <c r="AB48" s="1159"/>
      <c r="AC48" s="1159"/>
      <c r="AD48" s="1159"/>
      <c r="AE48" s="1159"/>
      <c r="AF48" s="1159"/>
      <c r="AG48" s="1159"/>
      <c r="AH48" s="1159"/>
      <c r="AI48" s="1159"/>
      <c r="AJ48" s="1160"/>
      <c r="AK48" s="1155"/>
      <c r="AL48" s="1156"/>
      <c r="AM48" s="1156"/>
      <c r="AN48" s="1156"/>
      <c r="AO48" s="1156"/>
      <c r="AP48" s="1156"/>
      <c r="AQ48" s="1156"/>
      <c r="AR48" s="1156"/>
      <c r="AS48" s="1156"/>
      <c r="AT48" s="1156"/>
    </row>
    <row r="49" spans="1:46" ht="27.75" customHeight="1">
      <c r="A49" s="1012" t="s">
        <v>134</v>
      </c>
      <c r="B49" s="1012"/>
      <c r="C49" s="1012"/>
      <c r="D49" s="1012"/>
      <c r="E49" s="1012"/>
      <c r="F49" s="1003" t="str">
        <f>IF(ISBLANK('一括記入シート（最初）'!$E$83),"",'一括記入シート（最初）'!$E$83)</f>
        <v>令和年月日</v>
      </c>
      <c r="G49" s="1004"/>
      <c r="H49" s="1004"/>
      <c r="I49" s="1004"/>
      <c r="J49" s="1004"/>
      <c r="K49" s="1004"/>
      <c r="L49" s="1004"/>
      <c r="M49" s="1004"/>
      <c r="N49" s="1004"/>
      <c r="O49" s="197" t="s">
        <v>135</v>
      </c>
      <c r="P49" s="1004" t="str">
        <f>IF(ISBLANK('一括記入シート（最初）'!$E$86),"",'一括記入シート（最初）'!$E$86)</f>
        <v>令和年月日</v>
      </c>
      <c r="Q49" s="1004"/>
      <c r="R49" s="1004"/>
      <c r="S49" s="1004"/>
      <c r="T49" s="1004"/>
      <c r="U49" s="1004"/>
      <c r="V49" s="1004"/>
      <c r="W49" s="1004"/>
      <c r="X49" s="1004"/>
      <c r="Y49" s="1059" t="str">
        <f>IF(ISBLANK('一括記入シート（最初）'!$C$89),"",'一括記入シート（最初）'!$C$89)</f>
        <v/>
      </c>
      <c r="Z49" s="1059"/>
      <c r="AA49" s="1059"/>
      <c r="AB49" s="1186" t="s">
        <v>75</v>
      </c>
      <c r="AC49" s="1186"/>
      <c r="AD49" s="197"/>
      <c r="AE49" s="197"/>
      <c r="AF49" s="197"/>
      <c r="AG49" s="197"/>
      <c r="AH49" s="197"/>
      <c r="AI49" s="197"/>
      <c r="AJ49" s="198"/>
      <c r="AK49" s="1155"/>
      <c r="AL49" s="1156"/>
      <c r="AM49" s="1156"/>
      <c r="AN49" s="1156"/>
      <c r="AO49" s="1156"/>
      <c r="AP49" s="1156"/>
      <c r="AQ49" s="1156"/>
      <c r="AR49" s="1156"/>
      <c r="AS49" s="1156"/>
      <c r="AT49" s="1156"/>
    </row>
    <row r="50" spans="1:46" ht="14.4">
      <c r="A50" s="164"/>
      <c r="B50" s="164"/>
      <c r="C50" s="164"/>
      <c r="D50" s="164"/>
      <c r="E50" s="164"/>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row>
    <row r="51" spans="1:46" ht="21.75" customHeight="1">
      <c r="A51" s="970" t="s">
        <v>559</v>
      </c>
      <c r="B51" s="850"/>
      <c r="C51" s="850"/>
      <c r="D51" s="850"/>
      <c r="E51" s="851"/>
      <c r="F51" s="199"/>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205"/>
      <c r="AK51" s="1155"/>
      <c r="AL51" s="1156"/>
      <c r="AM51" s="1156"/>
      <c r="AN51" s="1156"/>
      <c r="AO51" s="1156"/>
      <c r="AP51" s="1156"/>
      <c r="AQ51" s="1156"/>
      <c r="AR51" s="1156"/>
      <c r="AS51" s="1156"/>
      <c r="AT51" s="1156"/>
    </row>
    <row r="52" spans="1:46" ht="21.75" customHeight="1">
      <c r="A52" s="973"/>
      <c r="B52" s="787"/>
      <c r="C52" s="787"/>
      <c r="D52" s="787"/>
      <c r="E52" s="1037"/>
      <c r="F52" s="200"/>
      <c r="G52" s="696" t="str">
        <f>IF(ISBLANK('一括記入シート（最初）'!$J$68),"",'一括記入シート（最初）'!$J$68)</f>
        <v>長野県上田市○○</v>
      </c>
      <c r="H52" s="696"/>
      <c r="I52" s="696"/>
      <c r="J52" s="696"/>
      <c r="K52" s="696"/>
      <c r="L52" s="696"/>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193"/>
      <c r="AK52" s="62"/>
    </row>
    <row r="53" spans="1:46" ht="21.75" customHeight="1">
      <c r="A53" s="973"/>
      <c r="B53" s="787"/>
      <c r="C53" s="787"/>
      <c r="D53" s="787"/>
      <c r="E53" s="1037"/>
      <c r="F53" s="200"/>
      <c r="G53" s="696" t="str">
        <f>IF(ISBLANK('一括記入シート（最初）'!$H$68),"",'一括記入シート（最初）'!$H$68)</f>
        <v>(株)A建設</v>
      </c>
      <c r="H53" s="696"/>
      <c r="I53" s="696"/>
      <c r="J53" s="696"/>
      <c r="K53" s="696"/>
      <c r="L53" s="696"/>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193"/>
      <c r="AK53" s="62"/>
    </row>
    <row r="54" spans="1:46" ht="21.75" customHeight="1">
      <c r="A54" s="852"/>
      <c r="B54" s="853"/>
      <c r="C54" s="853"/>
      <c r="D54" s="853"/>
      <c r="E54" s="854"/>
      <c r="F54" s="202"/>
      <c r="G54" s="1026" t="str">
        <f>IF(ISBLANK('一括記入シート（最初）'!$I$68),"",'一括記入シート（最初）'!$I$68)</f>
        <v>○○　○○</v>
      </c>
      <c r="H54" s="1026"/>
      <c r="I54" s="1026"/>
      <c r="J54" s="1026"/>
      <c r="K54" s="1026"/>
      <c r="L54" s="1026"/>
      <c r="M54" s="1026"/>
      <c r="N54" s="1026"/>
      <c r="O54" s="1026"/>
      <c r="P54" s="1026"/>
      <c r="Q54" s="1026"/>
      <c r="R54" s="1026"/>
      <c r="S54" s="1026"/>
      <c r="T54" s="1026"/>
      <c r="U54" s="1026"/>
      <c r="V54" s="1026"/>
      <c r="W54" s="1026"/>
      <c r="X54" s="1026"/>
      <c r="Y54" s="1026"/>
      <c r="Z54" s="1026"/>
      <c r="AA54" s="1026"/>
      <c r="AB54" s="1026"/>
      <c r="AC54" s="1026"/>
      <c r="AD54" s="1026"/>
      <c r="AE54" s="1026"/>
      <c r="AF54" s="1026"/>
      <c r="AG54" s="1026"/>
      <c r="AH54" s="1026"/>
      <c r="AI54" s="1026"/>
      <c r="AJ54" s="194"/>
    </row>
    <row r="55" spans="1:46">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row>
    <row r="56" spans="1:46">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837" t="s">
        <v>112</v>
      </c>
      <c r="AC56" s="837"/>
      <c r="AD56" s="837"/>
      <c r="AE56" s="837"/>
      <c r="AF56" s="837"/>
      <c r="AG56" s="837"/>
      <c r="AH56" s="837"/>
      <c r="AI56" s="837"/>
      <c r="AJ56" s="837"/>
    </row>
    <row r="57" spans="1:46">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5"/>
      <c r="AC57" s="55"/>
      <c r="AD57" s="55"/>
      <c r="AE57" s="55"/>
      <c r="AF57" s="55"/>
      <c r="AG57" s="55"/>
      <c r="AH57" s="55"/>
      <c r="AI57" s="55"/>
      <c r="AJ57" s="55"/>
    </row>
    <row r="58" spans="1:46">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837" t="s">
        <v>113</v>
      </c>
      <c r="AC58" s="837"/>
      <c r="AD58" s="837"/>
      <c r="AE58" s="837"/>
      <c r="AF58" s="837"/>
      <c r="AG58" s="837"/>
      <c r="AH58" s="837"/>
      <c r="AI58" s="837"/>
      <c r="AJ58" s="837"/>
    </row>
    <row r="84" spans="40:44" s="53" customFormat="1">
      <c r="AN84" s="63" t="s">
        <v>140</v>
      </c>
      <c r="AR84" s="53" t="s">
        <v>513</v>
      </c>
    </row>
    <row r="85" spans="40:44" s="53" customFormat="1">
      <c r="AN85" s="63" t="s">
        <v>148</v>
      </c>
      <c r="AR85" s="53" t="s">
        <v>514</v>
      </c>
    </row>
    <row r="86" spans="40:44" s="53" customFormat="1">
      <c r="AN86" s="63" t="s">
        <v>152</v>
      </c>
      <c r="AR86" s="53" t="s">
        <v>515</v>
      </c>
    </row>
    <row r="87" spans="40:44" s="53" customFormat="1">
      <c r="AN87" s="63" t="s">
        <v>158</v>
      </c>
      <c r="AR87" s="53" t="s">
        <v>516</v>
      </c>
    </row>
    <row r="88" spans="40:44" s="53" customFormat="1">
      <c r="AN88" s="63" t="s">
        <v>162</v>
      </c>
    </row>
    <row r="89" spans="40:44" s="53" customFormat="1">
      <c r="AN89" s="63" t="s">
        <v>165</v>
      </c>
    </row>
    <row r="90" spans="40:44" s="53" customFormat="1">
      <c r="AN90" s="63" t="s">
        <v>168</v>
      </c>
    </row>
    <row r="91" spans="40:44" s="53" customFormat="1">
      <c r="AN91" s="63" t="s">
        <v>169</v>
      </c>
    </row>
    <row r="92" spans="40:44" s="53" customFormat="1">
      <c r="AN92" s="63" t="s">
        <v>170</v>
      </c>
    </row>
    <row r="93" spans="40:44" s="53" customFormat="1">
      <c r="AN93" s="63" t="s">
        <v>171</v>
      </c>
    </row>
  </sheetData>
  <mergeCells count="113">
    <mergeCell ref="P49:X49"/>
    <mergeCell ref="A17:I18"/>
    <mergeCell ref="A35:E36"/>
    <mergeCell ref="G35:H35"/>
    <mergeCell ref="Y17:AC18"/>
    <mergeCell ref="C10:E10"/>
    <mergeCell ref="C11:E14"/>
    <mergeCell ref="F11:H14"/>
    <mergeCell ref="I11:K14"/>
    <mergeCell ref="X10:Z10"/>
    <mergeCell ref="J17:X18"/>
    <mergeCell ref="AB49:AC49"/>
    <mergeCell ref="F45:AJ45"/>
    <mergeCell ref="F46:AJ46"/>
    <mergeCell ref="F43:AJ43"/>
    <mergeCell ref="F10:H10"/>
    <mergeCell ref="X11:Z14"/>
    <mergeCell ref="U11:W14"/>
    <mergeCell ref="O10:Q10"/>
    <mergeCell ref="U10:W10"/>
    <mergeCell ref="AD20:AJ20"/>
    <mergeCell ref="AD17:AJ18"/>
    <mergeCell ref="AA11:AC14"/>
    <mergeCell ref="O11:Q14"/>
    <mergeCell ref="G54:AI54"/>
    <mergeCell ref="A27:E28"/>
    <mergeCell ref="F23:X24"/>
    <mergeCell ref="F42:AJ42"/>
    <mergeCell ref="AD21:AJ21"/>
    <mergeCell ref="AD22:AJ22"/>
    <mergeCell ref="F41:AJ41"/>
    <mergeCell ref="Y19:AC32"/>
    <mergeCell ref="F25:X26"/>
    <mergeCell ref="AD25:AJ25"/>
    <mergeCell ref="A29:E32"/>
    <mergeCell ref="A37:E38"/>
    <mergeCell ref="F29:X32"/>
    <mergeCell ref="AD32:AJ32"/>
    <mergeCell ref="A21:I22"/>
    <mergeCell ref="A25:E26"/>
    <mergeCell ref="A23:E24"/>
    <mergeCell ref="A19:I20"/>
    <mergeCell ref="A51:E54"/>
    <mergeCell ref="A39:E48"/>
    <mergeCell ref="A49:E49"/>
    <mergeCell ref="F39:AJ39"/>
    <mergeCell ref="F40:AJ40"/>
    <mergeCell ref="P35:AJ35"/>
    <mergeCell ref="A2:AJ3"/>
    <mergeCell ref="A5:F7"/>
    <mergeCell ref="A8:F8"/>
    <mergeCell ref="G8:H8"/>
    <mergeCell ref="I8:J8"/>
    <mergeCell ref="R10:T10"/>
    <mergeCell ref="O8:P8"/>
    <mergeCell ref="V7:W7"/>
    <mergeCell ref="G7:M7"/>
    <mergeCell ref="L10:N10"/>
    <mergeCell ref="I10:K10"/>
    <mergeCell ref="L8:M8"/>
    <mergeCell ref="A10:B14"/>
    <mergeCell ref="N7:O7"/>
    <mergeCell ref="P7:U7"/>
    <mergeCell ref="Y7:AF7"/>
    <mergeCell ref="X8:Y8"/>
    <mergeCell ref="AD10:AF10"/>
    <mergeCell ref="Z8:AA8"/>
    <mergeCell ref="AC8:AD8"/>
    <mergeCell ref="R8:W8"/>
    <mergeCell ref="AF8:AG8"/>
    <mergeCell ref="AD29:AJ29"/>
    <mergeCell ref="AD30:AJ30"/>
    <mergeCell ref="AD31:AJ31"/>
    <mergeCell ref="AD27:AJ27"/>
    <mergeCell ref="AD28:AJ28"/>
    <mergeCell ref="G36:M36"/>
    <mergeCell ref="N36:AC36"/>
    <mergeCell ref="F47:AJ47"/>
    <mergeCell ref="AI8:AJ8"/>
    <mergeCell ref="AA10:AC10"/>
    <mergeCell ref="F48:AJ48"/>
    <mergeCell ref="AD19:AJ19"/>
    <mergeCell ref="G5:K5"/>
    <mergeCell ref="L5:W5"/>
    <mergeCell ref="AB58:AJ58"/>
    <mergeCell ref="AD23:AJ23"/>
    <mergeCell ref="AD24:AJ24"/>
    <mergeCell ref="I35:J35"/>
    <mergeCell ref="K35:L35"/>
    <mergeCell ref="G52:AI52"/>
    <mergeCell ref="G53:AI53"/>
    <mergeCell ref="F44:AJ44"/>
    <mergeCell ref="R11:T14"/>
    <mergeCell ref="A16:H16"/>
    <mergeCell ref="L11:N14"/>
    <mergeCell ref="F27:X28"/>
    <mergeCell ref="G37:AI38"/>
    <mergeCell ref="Y49:AA49"/>
    <mergeCell ref="F49:N49"/>
    <mergeCell ref="AB56:AJ56"/>
    <mergeCell ref="AD26:AJ26"/>
    <mergeCell ref="J19:X20"/>
    <mergeCell ref="J21:X22"/>
    <mergeCell ref="AD11:AF14"/>
    <mergeCell ref="AK18:AP18"/>
    <mergeCell ref="AK5:AT6"/>
    <mergeCell ref="AK48:AT49"/>
    <mergeCell ref="AK51:AT51"/>
    <mergeCell ref="AK2:AY4"/>
    <mergeCell ref="AK8:AT8"/>
    <mergeCell ref="AK10:AT10"/>
    <mergeCell ref="AK11:AP11"/>
    <mergeCell ref="AK16:AT17"/>
  </mergeCells>
  <phoneticPr fontId="60"/>
  <dataValidations count="4">
    <dataValidation type="list" allowBlank="1" showInputMessage="1" showErrorMessage="1" sqref="I35:J35 I8:J8 Z8:AA8" xr:uid="{FA2DD04B-F292-478E-A76A-4703B287D74A}">
      <formula1>"5,6,7,8,9"</formula1>
    </dataValidation>
    <dataValidation type="list" allowBlank="1" showInputMessage="1" showErrorMessage="1" sqref="L8:M8 AC8:AD8" xr:uid="{65961AAA-A659-47F7-A109-1C72A2B779BD}">
      <formula1>"1,2,3,4,5,6,7,8,9,10,11,12"</formula1>
    </dataValidation>
    <dataValidation type="list" allowBlank="1" showInputMessage="1" showErrorMessage="1" sqref="O8:P8 AF8:AG8" xr:uid="{E1F95E5B-6A65-48FA-B785-AE7E57E3F025}">
      <formula1>"1,2,3,4,5,6,7,8,9,10,11,12,13,14,15,16,17,18,19,20,21,22,23,24,25,26,27,28,29,30,31"</formula1>
    </dataValidation>
    <dataValidation type="list" allowBlank="1" showInputMessage="1" showErrorMessage="1" prompt="リストから選択（複数項目該当する場合は手入力で構いません）" sqref="F29:X32" xr:uid="{D466C352-D177-4B5D-8A9B-9BC39404CEC8}">
      <formula1>$AR$84:$AR$87</formula1>
    </dataValidation>
  </dataValidations>
  <hyperlinks>
    <hyperlink ref="AB56:AJ56" location="関係書類一覧表!A1" display="関係書類一覧表!A1" xr:uid="{4772F6A5-8B0B-4CF7-A7BD-533FEA772F57}"/>
    <hyperlink ref="AB58:AJ58" location="'一括記入シート（最初に記入してください）'!A1" display="'一括記入シート（最初に記入してください）'!A1" xr:uid="{3E7A9F55-83D9-4A1D-8440-DAF6D7459A31}"/>
  </hyperlinks>
  <pageMargins left="0.75" right="0.75" top="1" bottom="1" header="0.51180555555555562" footer="0.51180555555555562"/>
  <pageSetup paperSize="9" scale="89" firstPageNumber="4294963191" orientation="portrait" blackAndWhite="1" r:id="rId1"/>
  <headerFooter alignWithMargins="0">
    <oddHeader>&amp;R(上田市様式５)</oddHeader>
  </headerFooter>
  <colBreaks count="1" manualBreakCount="1">
    <brk id="3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C922-6F58-4011-8B3C-A720E226460E}">
  <sheetPr>
    <tabColor theme="3" tint="0.79998168889431442"/>
  </sheetPr>
  <dimension ref="A1:AD56"/>
  <sheetViews>
    <sheetView workbookViewId="0">
      <selection activeCell="C8" sqref="C8"/>
    </sheetView>
  </sheetViews>
  <sheetFormatPr defaultColWidth="9" defaultRowHeight="14.4"/>
  <cols>
    <col min="1" max="10" width="9" style="294"/>
    <col min="11" max="30" width="9" style="295" bestFit="1" customWidth="1"/>
    <col min="31" max="16384" width="9" style="294"/>
  </cols>
  <sheetData>
    <row r="1" spans="1:15" s="295" customFormat="1" ht="15" customHeight="1">
      <c r="A1" s="1193" t="s">
        <v>560</v>
      </c>
      <c r="B1" s="1193"/>
      <c r="C1" s="1193"/>
      <c r="D1" s="294"/>
      <c r="E1" s="294"/>
      <c r="F1" s="294"/>
      <c r="G1" s="294"/>
      <c r="H1" s="294"/>
      <c r="I1" s="294"/>
      <c r="J1" s="294"/>
      <c r="K1" s="1188" t="s">
        <v>863</v>
      </c>
      <c r="L1" s="1189"/>
      <c r="M1" s="1189"/>
      <c r="N1" s="1189"/>
      <c r="O1" s="1189"/>
    </row>
    <row r="2" spans="1:15" s="295" customFormat="1" ht="31.5" customHeight="1">
      <c r="A2" s="294"/>
      <c r="B2" s="294"/>
      <c r="C2" s="294"/>
      <c r="D2" s="294"/>
      <c r="E2" s="294"/>
      <c r="F2" s="294"/>
      <c r="G2" s="294"/>
      <c r="H2" s="294"/>
      <c r="I2" s="294"/>
      <c r="J2" s="294"/>
      <c r="K2" s="1189"/>
      <c r="L2" s="1189"/>
      <c r="M2" s="1189"/>
      <c r="N2" s="1189"/>
      <c r="O2" s="1189"/>
    </row>
    <row r="3" spans="1:15" s="295" customFormat="1" ht="30" customHeight="1">
      <c r="A3" s="296" t="s">
        <v>561</v>
      </c>
      <c r="B3" s="297"/>
      <c r="C3" s="297"/>
      <c r="D3" s="297"/>
      <c r="E3" s="297"/>
      <c r="F3" s="297"/>
      <c r="G3" s="297"/>
      <c r="H3" s="297"/>
      <c r="I3" s="297"/>
      <c r="J3" s="297"/>
      <c r="K3" s="1189"/>
      <c r="L3" s="1189"/>
      <c r="M3" s="1189"/>
      <c r="N3" s="1189"/>
      <c r="O3" s="1189"/>
    </row>
    <row r="4" spans="1:15" s="295" customFormat="1">
      <c r="A4" s="294"/>
      <c r="B4" s="294"/>
      <c r="C4" s="294"/>
      <c r="D4" s="294"/>
      <c r="E4" s="294"/>
      <c r="F4" s="294"/>
      <c r="G4" s="294"/>
      <c r="H4" s="294"/>
      <c r="I4" s="294"/>
      <c r="J4" s="294"/>
      <c r="K4" s="298"/>
    </row>
    <row r="5" spans="1:15" s="295" customFormat="1">
      <c r="A5" s="294"/>
      <c r="B5" s="294"/>
      <c r="C5" s="294"/>
      <c r="D5" s="294"/>
      <c r="E5" s="294"/>
      <c r="F5" s="294"/>
      <c r="G5" s="294"/>
      <c r="H5" s="299"/>
      <c r="I5" s="299"/>
      <c r="J5" s="299"/>
    </row>
    <row r="6" spans="1:15" s="295" customFormat="1" ht="15.75" customHeight="1">
      <c r="A6" s="1192" t="s">
        <v>593</v>
      </c>
      <c r="B6" s="1192"/>
      <c r="C6" s="1193" t="str">
        <f>IF(ISBLANK('一括記入シート（最初）'!$C$13),"",'一括記入シート（最初）'!$C$13)</f>
        <v>令和　7　年度</v>
      </c>
      <c r="D6" s="1193"/>
      <c r="E6" s="1198" t="s">
        <v>1076</v>
      </c>
      <c r="F6" s="1198"/>
      <c r="G6" s="1198"/>
      <c r="H6" s="1198"/>
      <c r="I6" s="1198"/>
      <c r="J6" s="1198"/>
      <c r="K6" s="300"/>
    </row>
    <row r="7" spans="1:15" s="295" customFormat="1">
      <c r="A7" s="294"/>
      <c r="B7" s="294"/>
      <c r="C7" s="1193" t="str">
        <f>IF(ISBLANK('一括記入シート（最初）'!$C$14),"",'一括記入シート（最初）'!$C$14)</f>
        <v>○○水土里会</v>
      </c>
      <c r="D7" s="1193"/>
      <c r="E7" s="1193" t="str">
        <f>IF(ISBLANK('一括記入シート（最初）'!$C$25),"",'一括記入シート（最初）'!$C$25)</f>
        <v>用水路補修工事</v>
      </c>
      <c r="F7" s="1193"/>
      <c r="G7" s="1193"/>
      <c r="H7" s="1193"/>
      <c r="I7" s="299"/>
      <c r="J7" s="299"/>
    </row>
    <row r="8" spans="1:15" s="295" customFormat="1">
      <c r="A8" s="294"/>
      <c r="B8" s="294"/>
      <c r="C8" s="294"/>
      <c r="D8" s="294"/>
      <c r="E8" s="294"/>
      <c r="F8" s="294"/>
      <c r="G8" s="294"/>
      <c r="H8" s="299"/>
      <c r="I8" s="299"/>
      <c r="J8" s="299"/>
    </row>
    <row r="9" spans="1:15" s="295" customFormat="1" ht="15.75" customHeight="1">
      <c r="A9" s="1192" t="s">
        <v>562</v>
      </c>
      <c r="B9" s="1192"/>
      <c r="C9" s="1193" t="str">
        <f>IF(ISBLANK('一括記入シート（最初）'!$C$24),"",'一括記入シート（最初）'!$C$24)</f>
        <v>上田市〇〇（△△）</v>
      </c>
      <c r="D9" s="1193"/>
      <c r="E9" s="1193"/>
      <c r="F9" s="1193"/>
      <c r="G9" s="1193"/>
      <c r="H9" s="1193"/>
      <c r="I9" s="1193"/>
      <c r="J9" s="299"/>
      <c r="K9" s="300"/>
    </row>
    <row r="10" spans="1:15" s="295" customFormat="1">
      <c r="A10" s="294"/>
      <c r="B10" s="294"/>
      <c r="C10" s="294"/>
      <c r="D10" s="294"/>
      <c r="E10" s="301"/>
      <c r="F10" s="301"/>
      <c r="G10" s="294"/>
      <c r="H10" s="294"/>
      <c r="I10" s="294"/>
      <c r="J10" s="294"/>
    </row>
    <row r="11" spans="1:15" s="295" customFormat="1">
      <c r="A11" s="1192" t="s">
        <v>594</v>
      </c>
      <c r="B11" s="1192"/>
      <c r="C11" s="299" t="s">
        <v>231</v>
      </c>
      <c r="D11" s="1194" t="str">
        <f>IF(ISBLANK('一括記入シート（最初）'!$E$83),"",'一括記入シート（最初）'!$E$83)</f>
        <v>令和年月日</v>
      </c>
      <c r="E11" s="1194"/>
      <c r="F11" s="1194"/>
      <c r="G11" s="1194"/>
      <c r="H11" s="294"/>
      <c r="I11" s="294"/>
      <c r="J11" s="294"/>
    </row>
    <row r="12" spans="1:15" s="295" customFormat="1">
      <c r="A12" s="294"/>
      <c r="B12" s="294"/>
      <c r="C12" s="299"/>
      <c r="D12" s="302"/>
      <c r="E12" s="299"/>
      <c r="F12" s="299"/>
      <c r="G12" s="299"/>
      <c r="H12" s="294"/>
      <c r="I12" s="294"/>
      <c r="J12" s="294"/>
    </row>
    <row r="13" spans="1:15" s="295" customFormat="1">
      <c r="A13" s="294"/>
      <c r="B13" s="294"/>
      <c r="C13" s="299" t="s">
        <v>232</v>
      </c>
      <c r="D13" s="1194" t="str">
        <f>IF(ISBLANK('一括記入シート（最初）'!$E$86),"",'一括記入シート（最初）'!$E$86)</f>
        <v>令和年月日</v>
      </c>
      <c r="E13" s="1194"/>
      <c r="F13" s="1194"/>
      <c r="G13" s="1194"/>
      <c r="H13" s="294"/>
      <c r="I13" s="294"/>
      <c r="J13" s="294"/>
    </row>
    <row r="14" spans="1:15" s="295" customFormat="1">
      <c r="A14" s="294"/>
      <c r="B14" s="294"/>
      <c r="C14" s="294"/>
      <c r="D14" s="294"/>
      <c r="E14" s="301"/>
      <c r="F14" s="301"/>
      <c r="G14" s="294"/>
      <c r="H14" s="294"/>
      <c r="I14" s="294"/>
      <c r="J14" s="294"/>
    </row>
    <row r="15" spans="1:15" s="295" customFormat="1">
      <c r="A15" s="1192" t="s">
        <v>563</v>
      </c>
      <c r="B15" s="1192"/>
      <c r="C15" s="294"/>
      <c r="D15" s="1195">
        <f>IF(ISBLANK('一括記入シート（最初）'!$C$91),"",'一括記入シート（最初）'!$C$91)</f>
        <v>1100000</v>
      </c>
      <c r="E15" s="1195"/>
      <c r="F15" s="1195"/>
      <c r="G15" s="294" t="s">
        <v>35</v>
      </c>
      <c r="H15" s="294"/>
      <c r="I15" s="294"/>
      <c r="J15" s="294"/>
      <c r="K15" s="300"/>
    </row>
    <row r="16" spans="1:15" s="295" customFormat="1">
      <c r="A16" s="294"/>
      <c r="B16" s="294"/>
      <c r="C16" s="294"/>
      <c r="D16" s="294"/>
      <c r="E16" s="301"/>
      <c r="F16" s="301"/>
      <c r="G16" s="294"/>
      <c r="H16" s="294"/>
      <c r="I16" s="294"/>
      <c r="J16" s="294"/>
    </row>
    <row r="17" spans="1:21">
      <c r="B17" s="294" t="s">
        <v>564</v>
      </c>
      <c r="E17" s="301"/>
      <c r="F17" s="303"/>
      <c r="G17" s="1195">
        <f>IF(ISBLANK('一括記入シート（最初）'!$C$92),"",'一括記入シート（最初）'!$C$92)</f>
        <v>100000</v>
      </c>
      <c r="H17" s="1195"/>
      <c r="I17" s="294" t="s">
        <v>35</v>
      </c>
    </row>
    <row r="18" spans="1:21" ht="14.25" customHeight="1">
      <c r="B18" s="1190" t="s">
        <v>602</v>
      </c>
      <c r="C18" s="1190"/>
      <c r="D18" s="1190"/>
      <c r="E18" s="1190"/>
      <c r="F18" s="1190"/>
      <c r="G18" s="1190"/>
      <c r="H18" s="1190"/>
      <c r="I18" s="1190"/>
    </row>
    <row r="19" spans="1:21">
      <c r="B19" s="1190"/>
      <c r="C19" s="1190"/>
      <c r="D19" s="1190"/>
      <c r="E19" s="1190"/>
      <c r="F19" s="1190"/>
      <c r="G19" s="1190"/>
      <c r="H19" s="1190"/>
      <c r="I19" s="1190"/>
    </row>
    <row r="20" spans="1:21">
      <c r="B20" s="1190"/>
      <c r="C20" s="1190"/>
      <c r="D20" s="1190"/>
      <c r="E20" s="1190"/>
      <c r="F20" s="1190"/>
      <c r="G20" s="1190"/>
      <c r="H20" s="1190"/>
      <c r="I20" s="1190"/>
    </row>
    <row r="21" spans="1:21" ht="14.4" customHeight="1">
      <c r="E21" s="301"/>
      <c r="F21" s="301"/>
    </row>
    <row r="22" spans="1:21" ht="14.4" customHeight="1">
      <c r="A22" s="1192" t="s">
        <v>565</v>
      </c>
      <c r="B22" s="1192"/>
      <c r="C22" s="1192" t="s">
        <v>566</v>
      </c>
      <c r="D22" s="1192"/>
      <c r="E22" s="1192"/>
      <c r="F22" s="1192"/>
      <c r="G22" s="1192"/>
      <c r="H22" s="1192"/>
      <c r="I22" s="1192"/>
      <c r="L22" s="1196" t="s">
        <v>568</v>
      </c>
      <c r="M22" s="1196"/>
      <c r="N22" s="1196"/>
      <c r="O22" s="1196"/>
      <c r="P22" s="1196"/>
      <c r="Q22" s="1196"/>
      <c r="R22" s="1196"/>
      <c r="S22" s="1196"/>
      <c r="T22" s="1196"/>
      <c r="U22" s="1196"/>
    </row>
    <row r="23" spans="1:21">
      <c r="C23" s="1192" t="s">
        <v>567</v>
      </c>
      <c r="D23" s="1192"/>
      <c r="E23" s="1192"/>
      <c r="F23" s="1192"/>
      <c r="G23" s="1192"/>
      <c r="H23" s="1192"/>
      <c r="I23" s="1192"/>
      <c r="L23" s="295" t="s">
        <v>569</v>
      </c>
    </row>
    <row r="24" spans="1:21">
      <c r="C24" s="1192" t="s">
        <v>601</v>
      </c>
      <c r="D24" s="1192"/>
      <c r="E24" s="1192"/>
      <c r="F24" s="1192"/>
      <c r="G24" s="1192"/>
      <c r="H24" s="1192"/>
      <c r="I24" s="1192"/>
      <c r="J24" s="1192"/>
      <c r="L24" s="295" t="s">
        <v>570</v>
      </c>
    </row>
    <row r="25" spans="1:21">
      <c r="C25" s="1192" t="s">
        <v>592</v>
      </c>
      <c r="D25" s="1192"/>
      <c r="E25" s="1192"/>
      <c r="F25" s="1192"/>
      <c r="G25" s="1192"/>
      <c r="H25" s="1192"/>
      <c r="I25" s="1192"/>
      <c r="L25" s="295" t="s">
        <v>571</v>
      </c>
    </row>
    <row r="26" spans="1:21">
      <c r="C26" s="1197" t="s">
        <v>588</v>
      </c>
      <c r="D26" s="1197"/>
      <c r="E26" s="1197"/>
      <c r="F26" s="1197"/>
      <c r="G26" s="1197"/>
      <c r="H26" s="1197"/>
      <c r="I26" s="1197"/>
      <c r="L26" s="295" t="s">
        <v>572</v>
      </c>
    </row>
    <row r="27" spans="1:21">
      <c r="E27" s="301"/>
      <c r="F27" s="301"/>
      <c r="L27" s="295" t="s">
        <v>573</v>
      </c>
    </row>
    <row r="28" spans="1:21">
      <c r="C28" s="294" t="s">
        <v>589</v>
      </c>
      <c r="E28" s="1191">
        <v>0</v>
      </c>
      <c r="F28" s="1191"/>
      <c r="G28" s="1191"/>
      <c r="H28" s="294" t="s">
        <v>35</v>
      </c>
      <c r="L28" s="295" t="s">
        <v>574</v>
      </c>
    </row>
    <row r="29" spans="1:21">
      <c r="L29" s="304" t="s">
        <v>575</v>
      </c>
    </row>
    <row r="30" spans="1:21">
      <c r="A30" s="1197" t="s">
        <v>590</v>
      </c>
      <c r="B30" s="1197"/>
      <c r="C30" s="1197"/>
      <c r="D30" s="1197"/>
      <c r="E30" s="1197"/>
      <c r="F30" s="1197"/>
      <c r="G30" s="1197"/>
      <c r="H30" s="1197"/>
      <c r="I30" s="1197"/>
      <c r="L30" s="304" t="s">
        <v>576</v>
      </c>
    </row>
    <row r="31" spans="1:21">
      <c r="L31" s="304" t="s">
        <v>577</v>
      </c>
    </row>
    <row r="32" spans="1:21">
      <c r="A32" s="1192" t="s">
        <v>591</v>
      </c>
      <c r="B32" s="1192"/>
      <c r="C32" s="1192"/>
      <c r="D32" s="1192"/>
      <c r="E32" s="1192"/>
      <c r="F32" s="1192"/>
      <c r="G32" s="1192"/>
      <c r="H32" s="1192"/>
      <c r="I32" s="1192"/>
      <c r="L32" s="304" t="s">
        <v>578</v>
      </c>
    </row>
    <row r="33" spans="1:12" ht="14.4" customHeight="1">
      <c r="L33" s="310" t="s">
        <v>579</v>
      </c>
    </row>
    <row r="34" spans="1:12" s="295" customFormat="1" ht="14.4" customHeight="1">
      <c r="A34" s="1197" t="s">
        <v>596</v>
      </c>
      <c r="B34" s="1197"/>
      <c r="C34" s="1197"/>
      <c r="D34" s="1197"/>
      <c r="E34" s="1197"/>
      <c r="F34" s="1197"/>
      <c r="G34" s="1197"/>
      <c r="H34" s="1197"/>
      <c r="I34" s="1197"/>
      <c r="J34" s="1197"/>
      <c r="L34" s="304" t="s">
        <v>595</v>
      </c>
    </row>
    <row r="35" spans="1:12">
      <c r="A35" s="1192" t="s">
        <v>597</v>
      </c>
      <c r="B35" s="1192"/>
      <c r="C35" s="1192"/>
      <c r="D35" s="1192"/>
      <c r="E35" s="1192"/>
      <c r="F35" s="1192"/>
      <c r="G35" s="1192"/>
      <c r="H35" s="1192"/>
      <c r="I35" s="1192"/>
      <c r="J35" s="1192"/>
      <c r="L35" s="304" t="s">
        <v>580</v>
      </c>
    </row>
    <row r="36" spans="1:12" s="295" customFormat="1" ht="14.4" customHeight="1">
      <c r="A36" s="1192" t="s">
        <v>598</v>
      </c>
      <c r="B36" s="1192"/>
      <c r="C36" s="1192"/>
      <c r="D36" s="1192"/>
      <c r="E36" s="1192"/>
      <c r="F36" s="1192"/>
      <c r="G36" s="1192"/>
      <c r="H36" s="1192"/>
      <c r="I36" s="1192"/>
      <c r="J36" s="1192"/>
      <c r="L36" s="304" t="s">
        <v>581</v>
      </c>
    </row>
    <row r="37" spans="1:12" s="295" customFormat="1" ht="14.4" customHeight="1">
      <c r="A37" s="1192" t="s">
        <v>599</v>
      </c>
      <c r="B37" s="1192"/>
      <c r="C37" s="1192"/>
      <c r="D37" s="1192"/>
      <c r="E37" s="1192"/>
      <c r="F37" s="1192"/>
      <c r="G37" s="1192"/>
      <c r="H37" s="1192"/>
      <c r="I37" s="1192"/>
      <c r="J37" s="1192"/>
      <c r="L37" s="304" t="s">
        <v>582</v>
      </c>
    </row>
    <row r="38" spans="1:12" s="295" customFormat="1" ht="14.4" customHeight="1">
      <c r="A38" s="294" t="s">
        <v>600</v>
      </c>
      <c r="B38" s="305"/>
      <c r="C38" s="305"/>
      <c r="D38" s="305"/>
      <c r="E38" s="305"/>
      <c r="F38" s="305"/>
      <c r="G38" s="305"/>
      <c r="H38" s="305"/>
      <c r="I38" s="305"/>
      <c r="J38" s="294"/>
      <c r="L38" s="310" t="s">
        <v>583</v>
      </c>
    </row>
    <row r="39" spans="1:12" s="295" customFormat="1">
      <c r="A39" s="294"/>
      <c r="B39" s="294"/>
      <c r="C39" s="294"/>
      <c r="D39" s="294"/>
      <c r="E39" s="294"/>
      <c r="F39" s="294"/>
      <c r="G39" s="294"/>
      <c r="H39" s="294"/>
      <c r="I39" s="294"/>
      <c r="J39" s="294"/>
      <c r="L39" s="304" t="s">
        <v>584</v>
      </c>
    </row>
    <row r="40" spans="1:12" ht="18" customHeight="1">
      <c r="G40" s="1203" t="str">
        <f>IF(ISBLANK('一括記入シート（最初）'!$E$79),"",'一括記入シート（最初）'!$E$79)</f>
        <v>令和年月日</v>
      </c>
      <c r="H40" s="1203"/>
      <c r="I40" s="1203"/>
      <c r="L40" s="304" t="s">
        <v>585</v>
      </c>
    </row>
    <row r="41" spans="1:12">
      <c r="L41" s="304" t="s">
        <v>586</v>
      </c>
    </row>
    <row r="42" spans="1:12" ht="18" customHeight="1">
      <c r="C42" s="1205" t="s">
        <v>253</v>
      </c>
      <c r="D42" s="1205"/>
      <c r="E42" s="306" t="s">
        <v>211</v>
      </c>
      <c r="F42" s="1201" t="str">
        <f>IF(ISBLANK('一括記入シート（最初）'!$C$17),"",'一括記入シート（最初）'!$C$17)</f>
        <v>上田市〇〇（△△）</v>
      </c>
      <c r="G42" s="1201"/>
      <c r="H42" s="1201"/>
      <c r="I42" s="1201"/>
      <c r="L42" s="295" t="s">
        <v>587</v>
      </c>
    </row>
    <row r="43" spans="1:12" s="295" customFormat="1" ht="18" customHeight="1">
      <c r="A43" s="294"/>
      <c r="B43" s="294"/>
      <c r="C43" s="294"/>
      <c r="D43" s="294"/>
      <c r="E43" s="306"/>
      <c r="F43" s="1198" t="str">
        <f>IF(ISBLANK('一括記入シート（最初）'!$C$14),"",'一括記入シート（最初）'!$C$14)</f>
        <v>○○水土里会</v>
      </c>
      <c r="G43" s="1198"/>
      <c r="H43" s="1198"/>
      <c r="I43" s="1198"/>
      <c r="J43" s="294"/>
    </row>
    <row r="44" spans="1:12" ht="18" customHeight="1">
      <c r="E44" s="306" t="s">
        <v>96</v>
      </c>
      <c r="F44" s="307" t="str">
        <f>IF(ISBLANK('一括記入シート（最初）'!$C$15),"",'一括記入シート（最初）'!$C$15)</f>
        <v>代表</v>
      </c>
      <c r="G44" s="1202" t="str">
        <f>IF(ISBLANK('一括記入シート（最初）'!$C$16),"",'一括記入シート（最初）'!$C$16)</f>
        <v>○○　○○</v>
      </c>
      <c r="H44" s="1202"/>
      <c r="I44" s="308" t="s">
        <v>175</v>
      </c>
    </row>
    <row r="45" spans="1:12" s="295" customFormat="1" ht="19.5" customHeight="1">
      <c r="A45" s="294"/>
      <c r="B45" s="294"/>
      <c r="C45" s="294"/>
      <c r="D45" s="294"/>
      <c r="E45" s="306"/>
      <c r="F45" s="309"/>
      <c r="G45" s="294"/>
      <c r="H45" s="294"/>
      <c r="I45" s="294"/>
      <c r="J45" s="294"/>
    </row>
    <row r="46" spans="1:12" s="295" customFormat="1" ht="19.5" customHeight="1">
      <c r="A46" s="294"/>
      <c r="B46" s="294"/>
      <c r="C46" s="294"/>
      <c r="D46" s="294"/>
      <c r="E46" s="306"/>
      <c r="F46" s="309"/>
      <c r="G46" s="294"/>
      <c r="H46" s="294"/>
      <c r="I46" s="294"/>
      <c r="J46" s="294"/>
    </row>
    <row r="47" spans="1:12" s="295" customFormat="1" ht="18" customHeight="1">
      <c r="A47" s="294"/>
      <c r="B47" s="294"/>
      <c r="C47" s="1205" t="s">
        <v>254</v>
      </c>
      <c r="D47" s="1205"/>
      <c r="E47" s="306" t="s">
        <v>211</v>
      </c>
      <c r="F47" s="1204" t="str">
        <f>IF(ISBLANK('一括記入シート（最初）'!$J$68),"",'一括記入シート（最初）'!$J$68)</f>
        <v>長野県上田市○○</v>
      </c>
      <c r="G47" s="1204"/>
      <c r="H47" s="1204"/>
      <c r="I47" s="1204"/>
      <c r="J47" s="294"/>
    </row>
    <row r="48" spans="1:12" s="295" customFormat="1" ht="18" customHeight="1">
      <c r="A48" s="294"/>
      <c r="B48" s="294"/>
      <c r="C48" s="294"/>
      <c r="D48" s="1200" t="s">
        <v>212</v>
      </c>
      <c r="E48" s="1200"/>
      <c r="F48" s="1201" t="str">
        <f>IF(ISBLANK('一括記入シート（最初）'!$H$68),"",'一括記入シート（最初）'!$H$68)</f>
        <v>(株)A建設</v>
      </c>
      <c r="G48" s="1201"/>
      <c r="H48" s="1201"/>
      <c r="I48" s="1201"/>
      <c r="J48" s="294"/>
    </row>
    <row r="49" spans="1:10" s="295" customFormat="1" ht="18" customHeight="1">
      <c r="A49" s="294"/>
      <c r="B49" s="294"/>
      <c r="C49" s="294"/>
      <c r="D49" s="1200" t="s">
        <v>213</v>
      </c>
      <c r="E49" s="1200"/>
      <c r="F49" s="1202" t="str">
        <f>IF(ISBLANK('一括記入シート（最初）'!$I$68),"",'一括記入シート（最初）'!$I$68)</f>
        <v>○○　○○</v>
      </c>
      <c r="G49" s="1202"/>
      <c r="H49" s="1202"/>
      <c r="I49" s="308" t="s">
        <v>175</v>
      </c>
      <c r="J49" s="294"/>
    </row>
    <row r="50" spans="1:10" s="295" customFormat="1" ht="20.25" customHeight="1"/>
    <row r="51" spans="1:10" s="295" customFormat="1" ht="20.25" customHeight="1">
      <c r="H51" s="1199" t="s">
        <v>112</v>
      </c>
      <c r="I51" s="1199"/>
      <c r="J51" s="1199"/>
    </row>
    <row r="52" spans="1:10" s="295" customFormat="1" ht="20.25" customHeight="1"/>
    <row r="53" spans="1:10" s="295" customFormat="1">
      <c r="H53" s="1199" t="s">
        <v>113</v>
      </c>
      <c r="I53" s="1199"/>
      <c r="J53" s="1199"/>
    </row>
    <row r="54" spans="1:10" s="295" customFormat="1">
      <c r="A54" s="294"/>
      <c r="B54" s="294"/>
      <c r="C54" s="294"/>
      <c r="D54" s="294"/>
      <c r="E54" s="294"/>
      <c r="F54" s="294"/>
      <c r="G54" s="294"/>
      <c r="H54" s="294"/>
      <c r="I54" s="294"/>
      <c r="J54" s="294"/>
    </row>
    <row r="55" spans="1:10" s="295" customFormat="1">
      <c r="A55" s="294"/>
      <c r="B55" s="294"/>
      <c r="C55" s="294"/>
      <c r="D55" s="294"/>
      <c r="E55" s="294"/>
      <c r="F55" s="294"/>
      <c r="G55" s="294"/>
      <c r="H55" s="294"/>
      <c r="I55" s="294"/>
      <c r="J55" s="294"/>
    </row>
    <row r="56" spans="1:10" s="295" customFormat="1">
      <c r="A56" s="294"/>
      <c r="B56" s="294"/>
      <c r="C56" s="294"/>
      <c r="D56" s="294"/>
      <c r="E56" s="294"/>
      <c r="F56" s="294"/>
      <c r="G56" s="294"/>
      <c r="H56" s="294"/>
      <c r="I56" s="294"/>
      <c r="J56" s="294"/>
    </row>
  </sheetData>
  <mergeCells count="43">
    <mergeCell ref="A6:B6"/>
    <mergeCell ref="A15:B15"/>
    <mergeCell ref="F47:I47"/>
    <mergeCell ref="A35:J35"/>
    <mergeCell ref="C9:I9"/>
    <mergeCell ref="C47:D47"/>
    <mergeCell ref="A34:J34"/>
    <mergeCell ref="A30:I30"/>
    <mergeCell ref="A32:I32"/>
    <mergeCell ref="G44:H44"/>
    <mergeCell ref="A36:J36"/>
    <mergeCell ref="A37:J37"/>
    <mergeCell ref="C24:J24"/>
    <mergeCell ref="C42:D42"/>
    <mergeCell ref="F42:I42"/>
    <mergeCell ref="F43:I43"/>
    <mergeCell ref="C7:D7"/>
    <mergeCell ref="E7:H7"/>
    <mergeCell ref="H53:J53"/>
    <mergeCell ref="A11:B11"/>
    <mergeCell ref="A9:B9"/>
    <mergeCell ref="D48:E48"/>
    <mergeCell ref="H51:J51"/>
    <mergeCell ref="F48:I48"/>
    <mergeCell ref="D49:E49"/>
    <mergeCell ref="F49:H49"/>
    <mergeCell ref="G40:I40"/>
    <mergeCell ref="K1:O3"/>
    <mergeCell ref="B18:I20"/>
    <mergeCell ref="E28:G28"/>
    <mergeCell ref="C22:I22"/>
    <mergeCell ref="C23:I23"/>
    <mergeCell ref="A1:C1"/>
    <mergeCell ref="C6:D6"/>
    <mergeCell ref="D11:G11"/>
    <mergeCell ref="D13:G13"/>
    <mergeCell ref="D15:F15"/>
    <mergeCell ref="G17:H17"/>
    <mergeCell ref="A22:B22"/>
    <mergeCell ref="L22:U22"/>
    <mergeCell ref="C25:I25"/>
    <mergeCell ref="C26:I26"/>
    <mergeCell ref="E6:J6"/>
  </mergeCells>
  <phoneticPr fontId="45"/>
  <hyperlinks>
    <hyperlink ref="H51:J51" location="関係書類一覧表!A1" display="関係書類一覧表!A1" xr:uid="{3F2D5BDB-FA5C-44F3-A2B2-659ED0E655F3}"/>
    <hyperlink ref="H53:J53" location="'一括記入シート（最初に記入してください）'!A1" display="'一括記入シート（最初に記入してください）'!A1" xr:uid="{BE6CCC20-B465-4D2A-ACA5-3968E876FCCA}"/>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CB228-68C9-4CF4-97F1-9EDA4B220F12}">
  <sheetPr>
    <tabColor indexed="13"/>
  </sheetPr>
  <dimension ref="A1:AX246"/>
  <sheetViews>
    <sheetView topLeftCell="A27" workbookViewId="0">
      <selection activeCell="F23" sqref="F23:I23"/>
    </sheetView>
  </sheetViews>
  <sheetFormatPr defaultColWidth="9" defaultRowHeight="14.4"/>
  <cols>
    <col min="1" max="1" width="4" style="147" customWidth="1"/>
    <col min="2" max="2" width="9" style="147"/>
    <col min="3" max="3" width="7.33203125" style="147" customWidth="1"/>
    <col min="4" max="10" width="9" style="147"/>
    <col min="11" max="11" width="7.33203125" style="147" customWidth="1"/>
    <col min="12" max="18" width="9" style="147"/>
    <col min="19" max="50" width="9" style="171" bestFit="1" customWidth="1"/>
    <col min="51" max="16384" width="9" style="147"/>
  </cols>
  <sheetData>
    <row r="1" spans="1:19" ht="15" customHeight="1">
      <c r="A1" t="s">
        <v>736</v>
      </c>
      <c r="B1" s="696"/>
      <c r="C1" s="696"/>
      <c r="D1" s="696"/>
      <c r="L1" s="311" t="s">
        <v>862</v>
      </c>
      <c r="M1" s="313"/>
      <c r="N1" s="313"/>
      <c r="O1" s="313"/>
      <c r="P1" s="313"/>
      <c r="Q1" s="313"/>
      <c r="R1" s="313"/>
    </row>
    <row r="2" spans="1:19">
      <c r="L2" s="311" t="s">
        <v>1018</v>
      </c>
      <c r="M2" s="313"/>
      <c r="N2" s="313"/>
      <c r="O2" s="313"/>
      <c r="P2" s="313"/>
      <c r="Q2" s="313"/>
      <c r="R2" s="313"/>
    </row>
    <row r="3" spans="1:19" ht="28.2">
      <c r="B3" s="15" t="s">
        <v>223</v>
      </c>
      <c r="C3" s="172"/>
      <c r="D3" s="172"/>
      <c r="E3" s="172"/>
      <c r="F3" s="172"/>
      <c r="G3" s="172"/>
      <c r="H3" s="172"/>
      <c r="I3" s="172"/>
      <c r="J3" s="172"/>
      <c r="K3" s="172"/>
      <c r="L3" s="312"/>
      <c r="M3" s="313"/>
      <c r="N3" s="313"/>
      <c r="O3" s="313"/>
      <c r="P3" s="313"/>
      <c r="Q3" s="313"/>
      <c r="R3" s="313"/>
    </row>
    <row r="4" spans="1:19" ht="19.95" customHeight="1">
      <c r="L4" s="359" t="s">
        <v>607</v>
      </c>
      <c r="M4" s="313"/>
      <c r="N4" s="313"/>
      <c r="O4" s="313"/>
      <c r="P4" s="313"/>
      <c r="Q4" s="313"/>
      <c r="R4" s="313"/>
      <c r="S4" s="313"/>
    </row>
    <row r="5" spans="1:19" ht="19.95" customHeight="1">
      <c r="I5" s="787" t="str">
        <f>IF(ISBLANK('一括記入シート（最初）'!$E$79),"",'一括記入シート（最初）'!$E$79)</f>
        <v>令和年月日</v>
      </c>
      <c r="J5" s="787"/>
      <c r="K5" s="787"/>
      <c r="L5" s="311" t="s">
        <v>606</v>
      </c>
      <c r="M5" s="313"/>
      <c r="N5" s="313"/>
      <c r="O5" s="313"/>
      <c r="P5" s="313"/>
      <c r="Q5" s="313"/>
      <c r="R5" s="313"/>
      <c r="S5" s="313"/>
    </row>
    <row r="6" spans="1:19" ht="19.95" customHeight="1">
      <c r="I6" s="174"/>
      <c r="J6" s="174"/>
      <c r="K6" s="174"/>
      <c r="L6" s="314"/>
      <c r="M6" s="314"/>
      <c r="N6" s="314"/>
      <c r="O6" s="314"/>
      <c r="P6" s="314"/>
      <c r="Q6" s="314"/>
      <c r="R6" s="314"/>
    </row>
    <row r="7" spans="1:19" ht="19.95" customHeight="1">
      <c r="B7" s="1214" t="str">
        <f>IF(ISBLANK('一括記入シート（最初）'!$C$14),"",'一括記入シート（最初）'!$C$14)</f>
        <v>○○水土里会</v>
      </c>
      <c r="C7" s="1214"/>
      <c r="D7" s="1214"/>
      <c r="E7" s="1214"/>
      <c r="I7" s="174"/>
      <c r="J7" s="174"/>
      <c r="K7" s="174"/>
      <c r="L7" s="315"/>
      <c r="M7" s="314"/>
      <c r="N7" s="314"/>
      <c r="O7" s="314"/>
      <c r="P7" s="314"/>
      <c r="Q7" s="314"/>
      <c r="R7" s="314"/>
    </row>
    <row r="8" spans="1:19" ht="19.95" customHeight="1">
      <c r="B8" s="43" t="str">
        <f>IF(ISBLANK('一括記入シート（最初）'!$C$15),"",'一括記入シート（最初）'!$C$15)</f>
        <v>代表</v>
      </c>
      <c r="C8" s="1208" t="str">
        <f>IF(ISBLANK('一括記入シート（最初）'!$C$16),"",'一括記入シート（最初）'!$C$16)</f>
        <v>○○　○○</v>
      </c>
      <c r="D8" s="1208"/>
      <c r="E8" s="164" t="s">
        <v>224</v>
      </c>
      <c r="H8" s="165"/>
      <c r="I8" s="165"/>
      <c r="J8" s="165"/>
      <c r="K8" s="165"/>
      <c r="L8" s="314"/>
      <c r="M8" s="314"/>
      <c r="N8" s="314"/>
      <c r="O8" s="314"/>
      <c r="P8" s="314"/>
      <c r="Q8" s="314"/>
      <c r="R8" s="314"/>
    </row>
    <row r="9" spans="1:19" ht="19.95" customHeight="1">
      <c r="I9" s="174"/>
      <c r="J9" s="174"/>
      <c r="K9" s="174"/>
      <c r="L9" s="314"/>
      <c r="M9" s="314"/>
      <c r="N9" s="314"/>
      <c r="O9" s="314"/>
      <c r="P9" s="314"/>
      <c r="Q9" s="314"/>
      <c r="R9" s="314"/>
    </row>
    <row r="10" spans="1:19" ht="19.95" customHeight="1">
      <c r="I10" s="174"/>
      <c r="J10" s="174"/>
      <c r="K10" s="174"/>
      <c r="L10" s="314"/>
      <c r="M10" s="314"/>
      <c r="N10" s="314"/>
      <c r="O10" s="314"/>
      <c r="P10" s="314"/>
      <c r="Q10" s="314"/>
      <c r="R10" s="314"/>
    </row>
    <row r="11" spans="1:19" ht="19.95" customHeight="1">
      <c r="D11" s="147" t="s">
        <v>225</v>
      </c>
      <c r="F11" s="696" t="str">
        <f>IF(ISBLANK('一括記入シート（最初）'!$J$68),"",'一括記入シート（最初）'!$J$68)</f>
        <v>長野県上田市○○</v>
      </c>
      <c r="G11" s="696"/>
      <c r="H11" s="696"/>
      <c r="I11" s="696"/>
      <c r="J11" s="174"/>
      <c r="K11" s="174"/>
      <c r="L11" s="315"/>
      <c r="M11" s="314"/>
      <c r="N11" s="314"/>
      <c r="O11" s="314"/>
      <c r="P11" s="314"/>
      <c r="Q11" s="314"/>
      <c r="R11" s="314"/>
    </row>
    <row r="12" spans="1:19" ht="19.95" customHeight="1">
      <c r="I12" s="174"/>
      <c r="J12" s="174"/>
      <c r="K12" s="174"/>
      <c r="L12" s="314"/>
      <c r="M12" s="314"/>
      <c r="N12" s="314"/>
      <c r="O12" s="314"/>
      <c r="P12" s="314"/>
      <c r="Q12" s="314"/>
      <c r="R12" s="314"/>
    </row>
    <row r="13" spans="1:19" ht="19.95" customHeight="1">
      <c r="D13" s="147" t="s">
        <v>212</v>
      </c>
      <c r="F13" s="696" t="str">
        <f>IF(ISBLANK('一括記入シート（最初）'!$F$74),"",'一括記入シート（最初）'!$F$74)</f>
        <v>(株)A建設</v>
      </c>
      <c r="G13" s="696"/>
      <c r="H13" s="696"/>
      <c r="I13" s="696"/>
      <c r="J13" s="174"/>
      <c r="K13" s="174"/>
      <c r="L13" s="314"/>
      <c r="M13" s="314"/>
      <c r="N13" s="314"/>
      <c r="O13" s="314"/>
      <c r="P13" s="314"/>
      <c r="Q13" s="314"/>
      <c r="R13" s="314"/>
    </row>
    <row r="14" spans="1:19" ht="19.95" customHeight="1">
      <c r="I14" s="174"/>
      <c r="J14" s="174"/>
      <c r="K14" s="174"/>
      <c r="L14" s="314"/>
      <c r="M14" s="314"/>
      <c r="N14" s="314"/>
      <c r="O14" s="314"/>
      <c r="P14" s="314"/>
      <c r="Q14" s="314"/>
      <c r="R14" s="314"/>
    </row>
    <row r="15" spans="1:19" ht="19.95" customHeight="1">
      <c r="D15" s="147" t="s">
        <v>226</v>
      </c>
      <c r="F15" s="696" t="str">
        <f>IF(ISBLANK('一括記入シート（最初）'!$I$68),"",'一括記入シート（最初）'!$I$68)</f>
        <v>○○　○○</v>
      </c>
      <c r="G15" s="696"/>
      <c r="H15" s="696"/>
      <c r="I15" s="696"/>
      <c r="J15" s="28" t="s">
        <v>406</v>
      </c>
      <c r="K15" s="174"/>
      <c r="L15" s="314"/>
      <c r="M15" s="314"/>
      <c r="N15" s="314"/>
      <c r="O15" s="314"/>
      <c r="P15" s="314"/>
      <c r="Q15" s="314"/>
      <c r="R15" s="314"/>
    </row>
    <row r="16" spans="1:19" ht="19.95" customHeight="1">
      <c r="I16" s="174"/>
      <c r="J16" s="174"/>
      <c r="K16" s="174"/>
      <c r="L16" s="314"/>
      <c r="M16" s="314"/>
      <c r="N16" s="314"/>
      <c r="O16" s="314"/>
      <c r="P16" s="314"/>
      <c r="Q16" s="314"/>
      <c r="R16" s="314"/>
    </row>
    <row r="17" spans="2:18" ht="19.95" customHeight="1">
      <c r="B17" s="697" t="s">
        <v>227</v>
      </c>
      <c r="C17" s="697"/>
      <c r="D17" s="697"/>
      <c r="E17" s="697"/>
      <c r="F17" s="697"/>
      <c r="G17" s="697"/>
      <c r="H17" s="697"/>
      <c r="I17" s="697"/>
      <c r="J17" s="697"/>
      <c r="K17" s="174"/>
      <c r="L17" s="314"/>
      <c r="M17" s="314"/>
      <c r="N17" s="314"/>
      <c r="O17" s="314"/>
      <c r="P17" s="314"/>
      <c r="Q17" s="314"/>
      <c r="R17" s="314"/>
    </row>
    <row r="18" spans="2:18" ht="19.95" customHeight="1">
      <c r="I18" s="174"/>
      <c r="J18" s="174"/>
      <c r="K18" s="174"/>
      <c r="L18" s="314"/>
      <c r="M18" s="314"/>
      <c r="N18" s="314"/>
      <c r="O18" s="314"/>
      <c r="P18" s="314"/>
      <c r="Q18" s="314"/>
      <c r="R18" s="314"/>
    </row>
    <row r="19" spans="2:18" ht="19.95" customHeight="1">
      <c r="F19" s="787" t="s">
        <v>176</v>
      </c>
      <c r="G19" s="787"/>
      <c r="I19" s="174"/>
      <c r="J19" s="174"/>
      <c r="K19" s="174"/>
      <c r="L19" s="314"/>
      <c r="M19" s="314"/>
      <c r="N19" s="314"/>
      <c r="O19" s="314"/>
      <c r="P19" s="314"/>
      <c r="Q19" s="314"/>
      <c r="R19" s="314"/>
    </row>
    <row r="20" spans="2:18" ht="19.95" customHeight="1">
      <c r="F20" s="164"/>
      <c r="G20" s="164"/>
      <c r="I20" s="174"/>
      <c r="J20" s="174"/>
      <c r="K20" s="174"/>
      <c r="L20" s="314"/>
      <c r="M20" s="314"/>
      <c r="N20" s="314"/>
      <c r="O20" s="314"/>
      <c r="P20" s="314"/>
      <c r="Q20" s="314"/>
      <c r="R20" s="314"/>
    </row>
    <row r="21" spans="2:18" ht="19.95" customHeight="1">
      <c r="I21" s="174"/>
      <c r="J21" s="174"/>
      <c r="K21" s="174"/>
      <c r="L21" s="314"/>
      <c r="M21" s="314"/>
      <c r="N21" s="314"/>
      <c r="O21" s="314"/>
      <c r="P21" s="314"/>
      <c r="Q21" s="314"/>
      <c r="R21" s="314"/>
    </row>
    <row r="22" spans="2:18" ht="19.95" customHeight="1">
      <c r="B22" s="147" t="s">
        <v>228</v>
      </c>
      <c r="D22" s="1208" t="str">
        <f>IF(ISBLANK('一括記入シート（最初）'!$C$13),"",'一括記入シート（最初）'!$C$13)</f>
        <v>令和　7　年度</v>
      </c>
      <c r="E22" s="1208"/>
      <c r="F22" s="1207" t="s">
        <v>1139</v>
      </c>
      <c r="G22" s="1207"/>
      <c r="H22" s="1207"/>
      <c r="I22" s="1207"/>
      <c r="J22" s="1207"/>
      <c r="K22" s="174"/>
      <c r="L22" s="314"/>
      <c r="M22" s="314"/>
      <c r="N22" s="314"/>
      <c r="O22" s="314"/>
      <c r="P22" s="314"/>
      <c r="Q22" s="314"/>
      <c r="R22" s="314"/>
    </row>
    <row r="23" spans="2:18" ht="19.95" customHeight="1">
      <c r="D23" s="696" t="str">
        <f>IF(ISBLANK('一括記入シート（最初）'!$C$14),"",'一括記入シート（最初）'!$C$14)</f>
        <v>○○水土里会</v>
      </c>
      <c r="E23" s="696"/>
      <c r="F23" s="696" t="str">
        <f>IF(ISBLANK('一括記入シート（最初）'!$C$25),"",'一括記入シート（最初）'!$C$25)</f>
        <v>用水路補修工事</v>
      </c>
      <c r="G23" s="696"/>
      <c r="H23" s="696"/>
      <c r="I23" s="696"/>
      <c r="J23" s="174"/>
      <c r="K23" s="174"/>
      <c r="L23" s="314"/>
      <c r="M23" s="314"/>
      <c r="N23" s="314"/>
      <c r="O23" s="314"/>
      <c r="P23" s="314"/>
      <c r="Q23" s="314"/>
      <c r="R23" s="314"/>
    </row>
    <row r="24" spans="2:18" ht="19.95" customHeight="1">
      <c r="D24" s="165"/>
      <c r="E24" s="165"/>
      <c r="F24" s="165"/>
      <c r="G24" s="165"/>
      <c r="H24" s="165"/>
      <c r="I24" s="165"/>
      <c r="J24" s="174"/>
      <c r="K24" s="174"/>
      <c r="L24" s="314"/>
      <c r="M24" s="314"/>
      <c r="N24" s="314"/>
      <c r="O24" s="314"/>
      <c r="P24" s="314"/>
      <c r="Q24" s="314"/>
      <c r="R24" s="314"/>
    </row>
    <row r="25" spans="2:18" ht="19.95" customHeight="1">
      <c r="B25" s="147" t="s">
        <v>603</v>
      </c>
      <c r="D25" s="696" t="str">
        <f>IF(ISBLANK('一括記入シート（最初）'!$C$24),"",'一括記入シート（最初）'!$C$24)</f>
        <v>上田市〇〇（△△）</v>
      </c>
      <c r="E25" s="696"/>
      <c r="F25" s="696"/>
      <c r="G25" s="696"/>
      <c r="I25" s="174"/>
      <c r="J25" s="174"/>
      <c r="K25" s="174"/>
      <c r="L25" s="314"/>
      <c r="M25" s="314"/>
      <c r="N25" s="314"/>
      <c r="O25" s="314"/>
      <c r="P25" s="314"/>
      <c r="Q25" s="314"/>
      <c r="R25" s="314"/>
    </row>
    <row r="26" spans="2:18" ht="19.95" customHeight="1">
      <c r="I26" s="174"/>
      <c r="J26" s="174"/>
      <c r="K26" s="174"/>
      <c r="L26" s="314"/>
      <c r="M26" s="314"/>
      <c r="N26" s="314"/>
      <c r="O26" s="314"/>
      <c r="P26" s="314"/>
      <c r="Q26" s="314"/>
      <c r="R26" s="314"/>
    </row>
    <row r="27" spans="2:18" ht="19.95" customHeight="1">
      <c r="B27" s="147" t="s">
        <v>230</v>
      </c>
      <c r="D27" s="174" t="s">
        <v>231</v>
      </c>
      <c r="E27" s="787" t="str">
        <f>IF(ISBLANK('一括記入シート（最初）'!$E$83),"",'一括記入シート（最初）'!$E$83)</f>
        <v>令和年月日</v>
      </c>
      <c r="F27" s="787"/>
      <c r="G27" s="787"/>
      <c r="H27" s="787"/>
      <c r="L27" s="314"/>
      <c r="M27" s="314"/>
      <c r="N27" s="314"/>
      <c r="O27" s="314"/>
      <c r="P27" s="314"/>
      <c r="Q27" s="314"/>
      <c r="R27" s="314"/>
    </row>
    <row r="28" spans="2:18" ht="19.95" customHeight="1">
      <c r="D28" s="174"/>
      <c r="E28" s="164"/>
      <c r="F28" s="174"/>
      <c r="G28" s="174"/>
      <c r="H28" s="174"/>
      <c r="L28" s="314"/>
      <c r="M28" s="314"/>
      <c r="N28" s="314"/>
      <c r="O28" s="314"/>
      <c r="P28" s="314"/>
      <c r="Q28" s="314"/>
      <c r="R28" s="314"/>
    </row>
    <row r="29" spans="2:18" ht="19.95" customHeight="1">
      <c r="D29" s="174" t="s">
        <v>232</v>
      </c>
      <c r="E29" s="787" t="str">
        <f>IF(ISBLANK('一括記入シート（最初）'!$E$86),"",'一括記入シート（最初）'!$E$86)</f>
        <v>令和年月日</v>
      </c>
      <c r="F29" s="787"/>
      <c r="G29" s="787"/>
      <c r="H29" s="787"/>
      <c r="L29" s="314"/>
      <c r="M29" s="314"/>
      <c r="N29" s="314"/>
      <c r="O29" s="314"/>
      <c r="P29" s="314"/>
      <c r="Q29" s="314"/>
      <c r="R29" s="314"/>
    </row>
    <row r="30" spans="2:18" ht="19.95" customHeight="1">
      <c r="D30" s="174"/>
      <c r="E30" s="164"/>
      <c r="F30" s="164"/>
      <c r="G30" s="164"/>
      <c r="H30" s="164"/>
      <c r="L30" s="314"/>
      <c r="M30" s="314"/>
      <c r="N30" s="314"/>
      <c r="O30" s="314"/>
      <c r="P30" s="314"/>
      <c r="Q30" s="314"/>
      <c r="R30" s="314"/>
    </row>
    <row r="31" spans="2:18" ht="19.95" customHeight="1">
      <c r="B31" s="147" t="s">
        <v>233</v>
      </c>
      <c r="E31" s="1209">
        <f>IF(ISBLANK('一括記入シート（最初）'!$C$91),"",'一括記入シート（最初）'!$C$91)</f>
        <v>1100000</v>
      </c>
      <c r="F31" s="1209"/>
      <c r="G31" s="1209"/>
      <c r="H31" s="147" t="s">
        <v>35</v>
      </c>
      <c r="L31" s="314"/>
      <c r="M31" s="314"/>
      <c r="N31" s="314"/>
      <c r="O31" s="314"/>
      <c r="P31" s="314"/>
      <c r="Q31" s="314"/>
      <c r="R31" s="314"/>
    </row>
    <row r="32" spans="2:18" ht="19.95" customHeight="1">
      <c r="F32" s="176"/>
      <c r="G32" s="176"/>
      <c r="L32" s="314"/>
      <c r="M32" s="314"/>
      <c r="N32" s="314"/>
      <c r="O32" s="314"/>
      <c r="P32" s="314"/>
      <c r="Q32" s="314"/>
      <c r="R32" s="314"/>
    </row>
    <row r="33" spans="2:18" ht="19.95" customHeight="1">
      <c r="B33" s="174" t="s">
        <v>604</v>
      </c>
      <c r="C33" s="696" t="s">
        <v>234</v>
      </c>
      <c r="D33" s="696"/>
      <c r="E33" s="696"/>
      <c r="F33" s="696"/>
      <c r="G33" s="1213">
        <f>IF(ISBLANK('一括記入シート（最初）'!$C$92),"",'一括記入シート（最初）'!$C$92)</f>
        <v>100000</v>
      </c>
      <c r="H33" s="1213"/>
      <c r="I33" s="147" t="s">
        <v>605</v>
      </c>
      <c r="L33" s="314"/>
      <c r="M33" s="314"/>
      <c r="N33" s="314"/>
      <c r="O33" s="314"/>
      <c r="P33" s="314"/>
      <c r="Q33" s="314"/>
      <c r="R33" s="314"/>
    </row>
    <row r="34" spans="2:18" ht="19.95" customHeight="1">
      <c r="B34" s="174"/>
      <c r="F34" s="176"/>
      <c r="G34" s="316"/>
      <c r="H34" s="316"/>
      <c r="L34" s="314"/>
      <c r="M34" s="314"/>
      <c r="N34" s="314"/>
      <c r="O34" s="314"/>
      <c r="P34" s="314"/>
      <c r="Q34" s="314"/>
      <c r="R34" s="314"/>
    </row>
    <row r="35" spans="2:18" ht="19.95" customHeight="1">
      <c r="B35" s="147" t="s">
        <v>235</v>
      </c>
      <c r="C35" s="166"/>
      <c r="D35" s="1210" t="s">
        <v>733</v>
      </c>
      <c r="E35" s="1210"/>
      <c r="F35" s="1210"/>
      <c r="G35" s="1210"/>
      <c r="H35" s="1210"/>
      <c r="I35" s="1210"/>
      <c r="J35" s="1210"/>
      <c r="L35" s="314"/>
      <c r="M35" s="314"/>
      <c r="N35" s="314"/>
      <c r="O35" s="314"/>
      <c r="P35" s="314"/>
      <c r="Q35" s="314"/>
      <c r="R35" s="314"/>
    </row>
    <row r="36" spans="2:18" ht="19.95" customHeight="1">
      <c r="C36" s="166"/>
      <c r="D36" s="1210" t="s">
        <v>734</v>
      </c>
      <c r="E36" s="1210"/>
      <c r="F36" s="1210"/>
      <c r="G36" s="1210"/>
      <c r="H36" s="1210"/>
      <c r="I36" s="1210"/>
      <c r="J36" s="1210"/>
      <c r="L36" s="314"/>
      <c r="M36" s="314"/>
      <c r="N36" s="314"/>
      <c r="O36" s="314"/>
      <c r="P36" s="314"/>
      <c r="Q36" s="314"/>
      <c r="R36" s="314"/>
    </row>
    <row r="37" spans="2:18" ht="19.95" customHeight="1">
      <c r="C37" s="166"/>
      <c r="D37" s="293"/>
      <c r="E37" s="293"/>
      <c r="F37" s="293"/>
      <c r="G37" s="293"/>
      <c r="H37" s="293"/>
      <c r="I37" s="293"/>
      <c r="J37" s="293"/>
      <c r="L37" s="314"/>
      <c r="M37" s="314"/>
      <c r="N37" s="314"/>
      <c r="O37" s="314"/>
      <c r="P37" s="314"/>
      <c r="Q37" s="314"/>
      <c r="R37" s="314"/>
    </row>
    <row r="38" spans="2:18" ht="19.95" customHeight="1">
      <c r="B38" s="147" t="s">
        <v>236</v>
      </c>
      <c r="E38" s="147" t="s">
        <v>237</v>
      </c>
      <c r="F38" s="176"/>
      <c r="G38" s="176"/>
      <c r="L38" s="314"/>
      <c r="M38" s="314"/>
      <c r="N38" s="314"/>
      <c r="O38" s="314"/>
      <c r="P38" s="314"/>
      <c r="Q38" s="314"/>
      <c r="R38" s="314"/>
    </row>
    <row r="39" spans="2:18">
      <c r="F39" s="176"/>
      <c r="G39" s="176"/>
      <c r="L39" s="314"/>
      <c r="M39" s="314"/>
      <c r="N39" s="314"/>
      <c r="O39" s="314"/>
      <c r="P39" s="314"/>
      <c r="Q39" s="314"/>
      <c r="R39" s="314"/>
    </row>
    <row r="40" spans="2:18">
      <c r="B40" s="415" t="s">
        <v>1023</v>
      </c>
      <c r="F40" s="176"/>
      <c r="G40" s="176"/>
      <c r="L40" s="314"/>
      <c r="M40" s="314"/>
      <c r="N40" s="314"/>
      <c r="O40" s="314"/>
      <c r="P40" s="314"/>
      <c r="Q40" s="314"/>
      <c r="R40" s="314"/>
    </row>
    <row r="41" spans="2:18" ht="14.25" customHeight="1">
      <c r="L41" s="314"/>
      <c r="M41" s="314"/>
      <c r="N41" s="314"/>
      <c r="O41" s="314"/>
      <c r="P41" s="314"/>
      <c r="Q41" s="314"/>
      <c r="R41" s="314"/>
    </row>
    <row r="42" spans="2:18">
      <c r="B42" s="1211" t="s">
        <v>1024</v>
      </c>
      <c r="C42" s="1211"/>
      <c r="D42" s="1211"/>
      <c r="E42" s="1211"/>
      <c r="F42" s="1211"/>
      <c r="G42" s="1211"/>
      <c r="H42" s="1211"/>
      <c r="I42" s="1211"/>
      <c r="J42" s="1211"/>
      <c r="K42" s="1211"/>
      <c r="L42" s="314"/>
      <c r="M42" s="314"/>
      <c r="N42" s="314"/>
      <c r="O42" s="314"/>
      <c r="P42" s="314"/>
      <c r="Q42" s="314"/>
      <c r="R42" s="314"/>
    </row>
    <row r="43" spans="2:18">
      <c r="B43" s="1211" t="s">
        <v>1025</v>
      </c>
      <c r="C43" s="1211"/>
      <c r="D43" s="1211"/>
      <c r="E43" s="1211"/>
      <c r="F43" s="1211"/>
      <c r="G43" s="1211"/>
      <c r="H43" s="1211"/>
      <c r="I43" s="1211"/>
      <c r="J43" s="1211"/>
      <c r="K43" s="1211"/>
      <c r="L43" s="314"/>
      <c r="M43" s="314"/>
      <c r="N43" s="314"/>
      <c r="O43" s="314"/>
      <c r="P43" s="314"/>
      <c r="Q43" s="314"/>
      <c r="R43" s="314"/>
    </row>
    <row r="44" spans="2:18">
      <c r="B44" s="1211" t="s">
        <v>1026</v>
      </c>
      <c r="C44" s="1211"/>
      <c r="D44" s="1211"/>
      <c r="E44" s="1211"/>
      <c r="F44" s="1211"/>
      <c r="G44" s="1211"/>
      <c r="H44" s="1211"/>
      <c r="I44" s="1211"/>
      <c r="J44" s="1211"/>
      <c r="K44" s="1211"/>
      <c r="L44" s="314"/>
      <c r="M44" s="314"/>
      <c r="N44" s="314"/>
      <c r="O44" s="314"/>
      <c r="P44" s="314"/>
      <c r="Q44" s="314"/>
      <c r="R44" s="314"/>
    </row>
    <row r="45" spans="2:18" ht="14.4" customHeight="1">
      <c r="B45" s="1215" t="s">
        <v>1027</v>
      </c>
      <c r="C45" s="1215"/>
      <c r="D45" s="1215"/>
      <c r="E45" s="1215"/>
      <c r="F45" s="1215"/>
      <c r="G45" s="1215"/>
      <c r="H45" s="1215"/>
      <c r="I45" s="1215"/>
      <c r="J45" s="1215"/>
      <c r="K45" s="1215"/>
      <c r="L45" s="314"/>
      <c r="M45" s="314"/>
      <c r="N45" s="314"/>
      <c r="O45" s="314"/>
      <c r="P45" s="314"/>
      <c r="Q45" s="314"/>
      <c r="R45" s="314"/>
    </row>
    <row r="46" spans="2:18" ht="14.4" customHeight="1">
      <c r="B46" s="1212" t="s">
        <v>1028</v>
      </c>
      <c r="C46" s="1212"/>
      <c r="D46" s="1212"/>
      <c r="E46" s="1212"/>
      <c r="F46" s="1212"/>
      <c r="G46" s="1212"/>
      <c r="H46" s="1212"/>
      <c r="I46" s="1212"/>
      <c r="J46" s="1212"/>
      <c r="K46" s="1212"/>
      <c r="L46" s="314"/>
      <c r="M46" s="314"/>
      <c r="N46" s="314"/>
      <c r="O46" s="314"/>
      <c r="P46" s="314"/>
      <c r="Q46" s="314"/>
      <c r="R46" s="314"/>
    </row>
    <row r="47" spans="2:18" ht="14.4" customHeight="1">
      <c r="B47" s="1211" t="s">
        <v>1029</v>
      </c>
      <c r="C47" s="1211"/>
      <c r="D47" s="1211"/>
      <c r="E47" s="1211"/>
      <c r="F47" s="1211"/>
      <c r="G47" s="1211"/>
      <c r="H47" s="1211"/>
      <c r="I47" s="1211"/>
      <c r="J47" s="1211"/>
      <c r="K47" s="1211"/>
      <c r="L47" s="314"/>
      <c r="M47" s="314"/>
      <c r="N47" s="314"/>
      <c r="O47" s="314"/>
      <c r="P47" s="314"/>
      <c r="Q47" s="314"/>
      <c r="R47" s="314"/>
    </row>
    <row r="48" spans="2:18" ht="14.4" customHeight="1">
      <c r="B48" s="1212" t="s">
        <v>1030</v>
      </c>
      <c r="C48" s="1212"/>
      <c r="D48" s="1212"/>
      <c r="E48" s="1212"/>
      <c r="F48" s="1212"/>
      <c r="G48" s="1212"/>
      <c r="H48" s="1212"/>
      <c r="I48" s="1212"/>
      <c r="J48" s="1212"/>
      <c r="K48" s="1212"/>
      <c r="L48" s="314"/>
      <c r="M48" s="314"/>
      <c r="N48" s="314"/>
      <c r="O48" s="314"/>
      <c r="P48" s="314"/>
      <c r="Q48" s="314"/>
      <c r="R48" s="314"/>
    </row>
    <row r="49" spans="2:18" ht="14.4" customHeight="1">
      <c r="B49" s="1212" t="s">
        <v>1031</v>
      </c>
      <c r="C49" s="1212"/>
      <c r="D49" s="1212"/>
      <c r="E49" s="1212"/>
      <c r="F49" s="1212"/>
      <c r="G49" s="1212"/>
      <c r="H49" s="1212"/>
      <c r="I49" s="1212"/>
      <c r="J49" s="1212"/>
      <c r="K49" s="1212"/>
      <c r="L49" s="314"/>
      <c r="M49" s="314"/>
      <c r="N49" s="314"/>
      <c r="O49" s="314"/>
      <c r="P49" s="314"/>
      <c r="Q49" s="314"/>
      <c r="R49" s="314"/>
    </row>
    <row r="50" spans="2:18" ht="14.4" customHeight="1">
      <c r="B50" s="1212" t="s">
        <v>1032</v>
      </c>
      <c r="C50" s="1212"/>
      <c r="D50" s="1212"/>
      <c r="E50" s="1212"/>
      <c r="F50" s="1212"/>
      <c r="G50" s="1212"/>
      <c r="H50" s="1212"/>
      <c r="I50" s="1212"/>
      <c r="J50" s="1212"/>
      <c r="K50" s="1212"/>
      <c r="L50" s="314"/>
      <c r="M50" s="314"/>
      <c r="N50" s="314"/>
      <c r="O50" s="314"/>
      <c r="P50" s="314"/>
      <c r="Q50" s="314"/>
      <c r="R50" s="314"/>
    </row>
    <row r="51" spans="2:18" ht="14.4" customHeight="1">
      <c r="B51" s="1212" t="s">
        <v>1033</v>
      </c>
      <c r="C51" s="1212"/>
      <c r="D51" s="1212"/>
      <c r="E51" s="1212"/>
      <c r="F51" s="1212"/>
      <c r="G51" s="1212"/>
      <c r="H51" s="1212"/>
      <c r="I51" s="1212"/>
      <c r="J51" s="1212"/>
      <c r="K51" s="1212"/>
      <c r="L51" s="314"/>
      <c r="M51" s="314"/>
      <c r="N51" s="314"/>
      <c r="O51" s="314"/>
      <c r="P51" s="314"/>
      <c r="Q51" s="314"/>
      <c r="R51" s="314"/>
    </row>
    <row r="52" spans="2:18" ht="14.4" customHeight="1">
      <c r="B52" s="1212" t="s">
        <v>1034</v>
      </c>
      <c r="C52" s="1212"/>
      <c r="D52" s="1212"/>
      <c r="E52" s="1212"/>
      <c r="F52" s="1212"/>
      <c r="G52" s="1212"/>
      <c r="H52" s="1212"/>
      <c r="I52" s="1212"/>
      <c r="J52" s="1212"/>
      <c r="K52" s="1212"/>
      <c r="L52" s="314"/>
      <c r="M52" s="314"/>
      <c r="N52" s="314"/>
      <c r="O52" s="314"/>
      <c r="P52" s="314"/>
      <c r="Q52" s="314"/>
      <c r="R52" s="314"/>
    </row>
    <row r="53" spans="2:18">
      <c r="B53" s="1211" t="s">
        <v>1035</v>
      </c>
      <c r="C53" s="1211"/>
      <c r="D53" s="1211"/>
      <c r="E53" s="1211"/>
      <c r="F53" s="1211"/>
      <c r="G53" s="1211"/>
      <c r="H53" s="1211"/>
      <c r="I53" s="1211"/>
      <c r="J53" s="1211"/>
      <c r="K53" s="1211"/>
      <c r="L53" s="314"/>
      <c r="M53" s="314"/>
      <c r="N53" s="314"/>
      <c r="O53" s="314"/>
      <c r="P53" s="314"/>
      <c r="Q53" s="314"/>
      <c r="R53" s="314"/>
    </row>
    <row r="54" spans="2:18">
      <c r="B54" s="1211" t="s">
        <v>1036</v>
      </c>
      <c r="C54" s="1211"/>
      <c r="D54" s="1211"/>
      <c r="E54" s="1211"/>
      <c r="F54" s="1211"/>
      <c r="G54" s="1211"/>
      <c r="H54" s="1211"/>
      <c r="I54" s="1211"/>
      <c r="J54" s="1211"/>
      <c r="K54" s="1211"/>
      <c r="L54" s="314"/>
      <c r="M54" s="314"/>
      <c r="N54" s="314"/>
      <c r="O54" s="314"/>
      <c r="P54" s="314"/>
      <c r="Q54" s="314"/>
      <c r="R54" s="314"/>
    </row>
    <row r="55" spans="2:18">
      <c r="B55" s="1211" t="s">
        <v>1037</v>
      </c>
      <c r="C55" s="1211"/>
      <c r="D55" s="1211"/>
      <c r="E55" s="1211"/>
      <c r="F55" s="1211"/>
      <c r="G55" s="1211"/>
      <c r="H55" s="1211"/>
      <c r="I55" s="1211"/>
      <c r="J55" s="1211"/>
      <c r="K55" s="1211"/>
      <c r="L55" s="314"/>
      <c r="M55" s="314"/>
      <c r="N55" s="314"/>
      <c r="O55" s="314"/>
      <c r="P55" s="314"/>
      <c r="Q55" s="314"/>
      <c r="R55" s="314"/>
    </row>
    <row r="56" spans="2:18">
      <c r="B56" s="1211" t="s">
        <v>1038</v>
      </c>
      <c r="C56" s="1211"/>
      <c r="D56" s="1211"/>
      <c r="E56" s="1211"/>
      <c r="F56" s="1211"/>
      <c r="G56" s="1211"/>
      <c r="H56" s="1211"/>
      <c r="I56" s="1211"/>
      <c r="J56" s="1211"/>
      <c r="K56" s="1211"/>
      <c r="L56" s="314"/>
      <c r="M56" s="314"/>
      <c r="N56" s="314"/>
      <c r="O56" s="314"/>
      <c r="P56" s="314"/>
      <c r="Q56" s="314"/>
      <c r="R56" s="314"/>
    </row>
    <row r="57" spans="2:18">
      <c r="B57" s="1211" t="s">
        <v>1039</v>
      </c>
      <c r="C57" s="1211"/>
      <c r="D57" s="1211"/>
      <c r="E57" s="1211"/>
      <c r="F57" s="1211"/>
      <c r="G57" s="1211"/>
      <c r="H57" s="1211"/>
      <c r="I57" s="1211"/>
      <c r="J57" s="1211"/>
      <c r="K57" s="1211"/>
      <c r="L57" s="314"/>
      <c r="M57" s="314"/>
      <c r="N57" s="314"/>
      <c r="O57" s="314"/>
      <c r="P57" s="314"/>
      <c r="Q57" s="314"/>
      <c r="R57" s="314"/>
    </row>
    <row r="58" spans="2:18">
      <c r="B58" s="1211" t="s">
        <v>1040</v>
      </c>
      <c r="C58" s="1211"/>
      <c r="D58" s="1211"/>
      <c r="E58" s="1211"/>
      <c r="F58" s="1211"/>
      <c r="G58" s="1211"/>
      <c r="H58" s="1211"/>
      <c r="I58" s="1211"/>
      <c r="J58" s="1211"/>
      <c r="K58" s="1211"/>
      <c r="L58" s="314"/>
      <c r="M58" s="314"/>
      <c r="N58" s="314"/>
      <c r="O58" s="314"/>
      <c r="P58" s="314"/>
      <c r="Q58" s="314"/>
      <c r="R58" s="314"/>
    </row>
    <row r="59" spans="2:18">
      <c r="B59" s="1211" t="s">
        <v>1041</v>
      </c>
      <c r="C59" s="1211"/>
      <c r="D59" s="1211"/>
      <c r="E59" s="1211"/>
      <c r="F59" s="1211"/>
      <c r="G59" s="1211"/>
      <c r="H59" s="1211"/>
      <c r="I59" s="1211"/>
      <c r="J59" s="1211"/>
      <c r="K59" s="1211"/>
      <c r="L59" s="314"/>
      <c r="M59" s="314"/>
      <c r="N59" s="314"/>
      <c r="O59" s="314"/>
      <c r="P59" s="314"/>
      <c r="Q59" s="314"/>
      <c r="R59" s="314"/>
    </row>
    <row r="60" spans="2:18">
      <c r="B60" s="1211" t="s">
        <v>1042</v>
      </c>
      <c r="C60" s="1211"/>
      <c r="D60" s="1211"/>
      <c r="E60" s="1211"/>
      <c r="F60" s="1211"/>
      <c r="G60" s="1211"/>
      <c r="H60" s="1211"/>
      <c r="I60" s="1211"/>
      <c r="J60" s="1211"/>
      <c r="K60" s="1211"/>
      <c r="L60" s="314"/>
      <c r="M60" s="314"/>
      <c r="N60" s="314"/>
      <c r="O60" s="314"/>
      <c r="P60" s="314"/>
      <c r="Q60" s="314"/>
      <c r="R60" s="314"/>
    </row>
    <row r="61" spans="2:18" ht="14.4" customHeight="1">
      <c r="B61" s="1212" t="s">
        <v>1043</v>
      </c>
      <c r="C61" s="1212"/>
      <c r="D61" s="1212"/>
      <c r="E61" s="1212"/>
      <c r="F61" s="1212"/>
      <c r="G61" s="1212"/>
      <c r="H61" s="1212"/>
      <c r="I61" s="1212"/>
      <c r="J61" s="1212"/>
      <c r="K61" s="1212"/>
      <c r="L61" s="314"/>
      <c r="M61" s="314"/>
      <c r="N61" s="314"/>
      <c r="O61" s="314"/>
      <c r="P61" s="314"/>
      <c r="Q61" s="314"/>
      <c r="R61" s="314"/>
    </row>
    <row r="62" spans="2:18">
      <c r="B62" s="1211" t="s">
        <v>1044</v>
      </c>
      <c r="C62" s="1211"/>
      <c r="D62" s="1211"/>
      <c r="E62" s="1211"/>
      <c r="F62" s="1211"/>
      <c r="G62" s="1211"/>
      <c r="H62" s="1211"/>
      <c r="I62" s="1211"/>
      <c r="J62" s="1211"/>
      <c r="K62" s="1211"/>
      <c r="L62" s="314"/>
      <c r="M62" s="314"/>
      <c r="N62" s="314"/>
      <c r="O62" s="314"/>
      <c r="P62" s="314"/>
      <c r="Q62" s="314"/>
      <c r="R62" s="314"/>
    </row>
    <row r="63" spans="2:18">
      <c r="B63" s="1211" t="s">
        <v>1045</v>
      </c>
      <c r="C63" s="1211"/>
      <c r="D63" s="1211"/>
      <c r="E63" s="1211"/>
      <c r="F63" s="1211"/>
      <c r="G63" s="1211"/>
      <c r="H63" s="1211"/>
      <c r="I63" s="1211"/>
      <c r="J63" s="1211"/>
      <c r="K63" s="1211"/>
      <c r="L63" s="314"/>
      <c r="M63" s="314"/>
      <c r="N63" s="314"/>
      <c r="O63" s="314"/>
      <c r="P63" s="314"/>
      <c r="Q63" s="314"/>
      <c r="R63" s="314"/>
    </row>
    <row r="64" spans="2:18">
      <c r="B64" s="1211" t="s">
        <v>1046</v>
      </c>
      <c r="C64" s="1211"/>
      <c r="D64" s="1211"/>
      <c r="E64" s="1211"/>
      <c r="F64" s="1211"/>
      <c r="G64" s="1211"/>
      <c r="H64" s="1211"/>
      <c r="I64" s="1211"/>
      <c r="J64" s="1211"/>
      <c r="K64" s="1211"/>
      <c r="L64" s="314"/>
      <c r="M64" s="314"/>
      <c r="N64" s="314"/>
      <c r="O64" s="314"/>
      <c r="P64" s="314"/>
      <c r="Q64" s="314"/>
      <c r="R64" s="314"/>
    </row>
    <row r="65" spans="2:18">
      <c r="B65" s="1211" t="s">
        <v>1047</v>
      </c>
      <c r="C65" s="1211"/>
      <c r="D65" s="1211"/>
      <c r="E65" s="1211"/>
      <c r="F65" s="1211"/>
      <c r="G65" s="1211"/>
      <c r="H65" s="1211"/>
      <c r="I65" s="1211"/>
      <c r="J65" s="1211"/>
      <c r="K65" s="1211"/>
      <c r="L65" s="314"/>
      <c r="M65" s="314"/>
      <c r="N65" s="314"/>
      <c r="O65" s="314"/>
      <c r="P65" s="314"/>
      <c r="Q65" s="314"/>
      <c r="R65" s="314"/>
    </row>
    <row r="66" spans="2:18" ht="14.4" customHeight="1">
      <c r="B66" s="1212" t="s">
        <v>1048</v>
      </c>
      <c r="C66" s="1212"/>
      <c r="D66" s="1212"/>
      <c r="E66" s="1212"/>
      <c r="F66" s="1212"/>
      <c r="G66" s="1212"/>
      <c r="H66" s="1212"/>
      <c r="I66" s="1212"/>
      <c r="J66" s="1212"/>
      <c r="K66" s="1212"/>
      <c r="L66" s="314"/>
      <c r="M66" s="314"/>
      <c r="N66" s="314"/>
      <c r="O66" s="314"/>
      <c r="P66" s="314"/>
      <c r="Q66" s="314"/>
      <c r="R66" s="314"/>
    </row>
    <row r="67" spans="2:18" ht="14.4" customHeight="1">
      <c r="B67" s="1212" t="s">
        <v>1049</v>
      </c>
      <c r="C67" s="1212"/>
      <c r="D67" s="1212"/>
      <c r="E67" s="1212"/>
      <c r="F67" s="1212"/>
      <c r="G67" s="1212"/>
      <c r="H67" s="1212"/>
      <c r="I67" s="1212"/>
      <c r="J67" s="1212"/>
      <c r="K67" s="1212"/>
      <c r="L67" s="314"/>
      <c r="M67" s="314"/>
      <c r="N67" s="314"/>
      <c r="O67" s="314"/>
      <c r="P67" s="314"/>
      <c r="Q67" s="314"/>
      <c r="R67" s="314"/>
    </row>
    <row r="68" spans="2:18" ht="14.4" customHeight="1">
      <c r="B68" s="1212" t="s">
        <v>1050</v>
      </c>
      <c r="C68" s="1212"/>
      <c r="D68" s="1212"/>
      <c r="E68" s="1212"/>
      <c r="F68" s="1212"/>
      <c r="G68" s="1212"/>
      <c r="H68" s="1212"/>
      <c r="I68" s="1212"/>
      <c r="J68" s="1212"/>
      <c r="K68" s="1212"/>
      <c r="L68" s="314"/>
      <c r="M68" s="314"/>
      <c r="N68" s="314"/>
      <c r="O68" s="314"/>
      <c r="P68" s="314"/>
      <c r="Q68" s="314"/>
      <c r="R68" s="314"/>
    </row>
    <row r="69" spans="2:18" ht="14.4" customHeight="1">
      <c r="B69" s="1212" t="s">
        <v>1051</v>
      </c>
      <c r="C69" s="1212"/>
      <c r="D69" s="1212"/>
      <c r="E69" s="1212"/>
      <c r="F69" s="1212"/>
      <c r="G69" s="1212"/>
      <c r="H69" s="1212"/>
      <c r="I69" s="1212"/>
      <c r="J69" s="1212"/>
      <c r="K69" s="1212"/>
      <c r="L69" s="314"/>
      <c r="M69" s="314"/>
      <c r="N69" s="314"/>
      <c r="O69" s="314"/>
      <c r="P69" s="314"/>
      <c r="Q69" s="314"/>
      <c r="R69" s="314"/>
    </row>
    <row r="70" spans="2:18" ht="14.4" customHeight="1">
      <c r="B70" s="1212" t="s">
        <v>1052</v>
      </c>
      <c r="C70" s="1212"/>
      <c r="D70" s="1212"/>
      <c r="E70" s="1212"/>
      <c r="F70" s="1212"/>
      <c r="G70" s="1212"/>
      <c r="H70" s="1212"/>
      <c r="I70" s="1212"/>
      <c r="J70" s="1212"/>
      <c r="K70" s="1212"/>
      <c r="L70" s="314"/>
      <c r="M70" s="314"/>
      <c r="N70" s="314"/>
      <c r="O70" s="314"/>
      <c r="P70" s="314"/>
      <c r="Q70" s="314"/>
      <c r="R70" s="314"/>
    </row>
    <row r="71" spans="2:18" ht="14.4" customHeight="1">
      <c r="B71" s="1212" t="s">
        <v>1053</v>
      </c>
      <c r="C71" s="1212"/>
      <c r="D71" s="1212"/>
      <c r="E71" s="1212"/>
      <c r="F71" s="1212"/>
      <c r="G71" s="1212"/>
      <c r="H71" s="1212"/>
      <c r="I71" s="1212"/>
      <c r="J71" s="1212"/>
      <c r="K71" s="1212"/>
      <c r="L71" s="314"/>
      <c r="M71" s="314"/>
      <c r="N71" s="314"/>
      <c r="O71" s="314"/>
      <c r="P71" s="314"/>
      <c r="Q71" s="314"/>
      <c r="R71" s="314"/>
    </row>
    <row r="72" spans="2:18" ht="14.4" customHeight="1">
      <c r="B72" s="1212" t="s">
        <v>1055</v>
      </c>
      <c r="C72" s="1212"/>
      <c r="D72" s="1212"/>
      <c r="E72" s="1212"/>
      <c r="F72" s="1212"/>
      <c r="G72" s="1212"/>
      <c r="H72" s="1212"/>
      <c r="I72" s="1212"/>
      <c r="J72" s="1212"/>
      <c r="K72" s="1212"/>
      <c r="L72" s="314"/>
      <c r="M72" s="314"/>
      <c r="N72" s="314"/>
      <c r="O72" s="314"/>
      <c r="P72" s="314"/>
      <c r="Q72" s="314"/>
      <c r="R72" s="314"/>
    </row>
    <row r="73" spans="2:18" ht="14.4" customHeight="1">
      <c r="B73" s="1212" t="s">
        <v>1054</v>
      </c>
      <c r="C73" s="1212"/>
      <c r="D73" s="1212"/>
      <c r="E73" s="1212"/>
      <c r="F73" s="1212"/>
      <c r="G73" s="1212"/>
      <c r="H73" s="1212"/>
      <c r="I73" s="1212"/>
      <c r="J73" s="1212"/>
      <c r="K73" s="1212"/>
      <c r="L73" s="314"/>
      <c r="M73" s="314"/>
      <c r="N73" s="314"/>
      <c r="O73" s="314"/>
      <c r="P73" s="314"/>
      <c r="Q73" s="314"/>
      <c r="R73" s="314"/>
    </row>
    <row r="74" spans="2:18" ht="14.4" customHeight="1">
      <c r="B74" s="1212" t="s">
        <v>1056</v>
      </c>
      <c r="C74" s="1212"/>
      <c r="D74" s="1212"/>
      <c r="E74" s="1212"/>
      <c r="F74" s="1212"/>
      <c r="G74" s="1212"/>
      <c r="H74" s="1212"/>
      <c r="I74" s="1212"/>
      <c r="J74" s="1212"/>
      <c r="K74" s="1212"/>
      <c r="L74" s="314"/>
      <c r="M74" s="314"/>
      <c r="N74" s="314"/>
      <c r="O74" s="314"/>
      <c r="P74" s="314"/>
      <c r="Q74" s="314"/>
      <c r="R74" s="314"/>
    </row>
    <row r="75" spans="2:18" ht="14.4" customHeight="1">
      <c r="B75" s="1212" t="s">
        <v>1057</v>
      </c>
      <c r="C75" s="1212"/>
      <c r="D75" s="1212"/>
      <c r="E75" s="1212"/>
      <c r="F75" s="1212"/>
      <c r="G75" s="1212"/>
      <c r="H75" s="1212"/>
      <c r="I75" s="1212"/>
      <c r="J75" s="1212"/>
      <c r="K75" s="1212"/>
      <c r="L75" s="314"/>
      <c r="M75" s="314"/>
      <c r="N75" s="314"/>
      <c r="O75" s="314"/>
      <c r="P75" s="314"/>
      <c r="Q75" s="314"/>
      <c r="R75" s="314"/>
    </row>
    <row r="76" spans="2:18" ht="14.4" customHeight="1">
      <c r="B76" s="1212" t="s">
        <v>1058</v>
      </c>
      <c r="C76" s="1212"/>
      <c r="D76" s="1212"/>
      <c r="E76" s="1212"/>
      <c r="F76" s="1212"/>
      <c r="G76" s="1212"/>
      <c r="H76" s="1212"/>
      <c r="I76" s="1212"/>
      <c r="J76" s="1212"/>
      <c r="K76" s="1212"/>
      <c r="L76" s="314"/>
      <c r="M76" s="314"/>
      <c r="N76" s="314"/>
      <c r="O76" s="314"/>
      <c r="P76" s="314"/>
      <c r="Q76" s="314"/>
      <c r="R76" s="314"/>
    </row>
    <row r="77" spans="2:18" ht="14.4" customHeight="1">
      <c r="B77" s="1212" t="s">
        <v>1059</v>
      </c>
      <c r="C77" s="1212"/>
      <c r="D77" s="1212"/>
      <c r="E77" s="1212"/>
      <c r="F77" s="1212"/>
      <c r="G77" s="1212"/>
      <c r="H77" s="1212"/>
      <c r="I77" s="1212"/>
      <c r="J77" s="1212"/>
      <c r="K77" s="1212"/>
      <c r="L77" s="314"/>
      <c r="M77" s="314"/>
      <c r="N77" s="314"/>
      <c r="O77" s="314"/>
      <c r="P77" s="314"/>
      <c r="Q77" s="314"/>
      <c r="R77" s="314"/>
    </row>
    <row r="78" spans="2:18" ht="14.4" customHeight="1">
      <c r="B78" s="1212" t="s">
        <v>1060</v>
      </c>
      <c r="C78" s="1212"/>
      <c r="D78" s="1212"/>
      <c r="E78" s="1212"/>
      <c r="F78" s="1212"/>
      <c r="G78" s="1212"/>
      <c r="H78" s="1212"/>
      <c r="I78" s="1212"/>
      <c r="J78" s="1212"/>
      <c r="K78" s="1212"/>
      <c r="L78" s="314"/>
      <c r="M78" s="314"/>
      <c r="N78" s="314"/>
      <c r="O78" s="314"/>
      <c r="P78" s="314"/>
      <c r="Q78" s="314"/>
      <c r="R78" s="314"/>
    </row>
    <row r="79" spans="2:18" ht="14.4" customHeight="1">
      <c r="B79" s="1212" t="s">
        <v>1061</v>
      </c>
      <c r="C79" s="1212"/>
      <c r="D79" s="1212"/>
      <c r="E79" s="1212"/>
      <c r="F79" s="1212"/>
      <c r="G79" s="1212"/>
      <c r="H79" s="1212"/>
      <c r="I79" s="1212"/>
      <c r="J79" s="1212"/>
      <c r="K79" s="1212"/>
      <c r="L79" s="314"/>
      <c r="M79" s="314"/>
      <c r="N79" s="314"/>
      <c r="O79" s="314"/>
      <c r="P79" s="314"/>
      <c r="Q79" s="314"/>
      <c r="R79" s="314"/>
    </row>
    <row r="80" spans="2:18" ht="14.4" customHeight="1">
      <c r="B80" s="1212" t="s">
        <v>1062</v>
      </c>
      <c r="C80" s="1212"/>
      <c r="D80" s="1212"/>
      <c r="E80" s="1212"/>
      <c r="F80" s="1212"/>
      <c r="G80" s="1212"/>
      <c r="H80" s="1212"/>
      <c r="I80" s="1212"/>
      <c r="J80" s="1212"/>
      <c r="K80" s="1212"/>
      <c r="L80" s="314"/>
      <c r="M80" s="314"/>
      <c r="N80" s="314"/>
      <c r="O80" s="314"/>
      <c r="P80" s="314"/>
      <c r="Q80" s="314"/>
      <c r="R80" s="314"/>
    </row>
    <row r="81" spans="1:18" ht="14.4" customHeight="1">
      <c r="B81" s="1212" t="s">
        <v>1063</v>
      </c>
      <c r="C81" s="1212"/>
      <c r="D81" s="1212"/>
      <c r="E81" s="1212"/>
      <c r="F81" s="1212"/>
      <c r="G81" s="1212"/>
      <c r="H81" s="1212"/>
      <c r="I81" s="1212"/>
      <c r="J81" s="1212"/>
      <c r="K81" s="1212"/>
      <c r="L81" s="314"/>
      <c r="M81" s="314"/>
      <c r="N81" s="314"/>
      <c r="O81" s="314"/>
      <c r="P81" s="314"/>
      <c r="Q81" s="314"/>
      <c r="R81" s="314"/>
    </row>
    <row r="82" spans="1:18" ht="14.4" customHeight="1">
      <c r="B82" s="1212" t="s">
        <v>1064</v>
      </c>
      <c r="C82" s="1212"/>
      <c r="D82" s="1212"/>
      <c r="E82" s="1212"/>
      <c r="F82" s="1212"/>
      <c r="G82" s="1212"/>
      <c r="H82" s="1212"/>
      <c r="I82" s="1212"/>
      <c r="J82" s="1212"/>
      <c r="K82" s="1212"/>
      <c r="L82" s="314"/>
      <c r="M82" s="314"/>
      <c r="N82" s="314"/>
      <c r="O82" s="314"/>
      <c r="P82" s="314"/>
      <c r="Q82" s="314"/>
      <c r="R82" s="314"/>
    </row>
    <row r="83" spans="1:18" ht="14.4" customHeight="1">
      <c r="B83" s="1212" t="s">
        <v>1065</v>
      </c>
      <c r="C83" s="1212"/>
      <c r="D83" s="1212"/>
      <c r="E83" s="1212"/>
      <c r="F83" s="1212"/>
      <c r="G83" s="1212"/>
      <c r="H83" s="1212"/>
      <c r="I83" s="1212"/>
      <c r="J83" s="1212"/>
      <c r="K83" s="1212"/>
      <c r="L83" s="314"/>
      <c r="M83" s="314"/>
      <c r="N83" s="314"/>
      <c r="O83" s="314"/>
      <c r="P83" s="314"/>
      <c r="Q83" s="314"/>
      <c r="R83" s="314"/>
    </row>
    <row r="84" spans="1:18">
      <c r="B84" s="415" t="s">
        <v>1066</v>
      </c>
      <c r="L84" s="314"/>
      <c r="M84" s="314"/>
      <c r="N84" s="314"/>
      <c r="O84" s="314"/>
      <c r="P84" s="314"/>
      <c r="Q84" s="314"/>
      <c r="R84" s="314"/>
    </row>
    <row r="85" spans="1:18">
      <c r="B85" s="1211" t="s">
        <v>1067</v>
      </c>
      <c r="C85" s="1211"/>
      <c r="D85" s="1211"/>
      <c r="E85" s="1211"/>
      <c r="F85" s="1211"/>
      <c r="G85" s="1211"/>
      <c r="H85" s="1211"/>
      <c r="I85" s="1211"/>
      <c r="J85" s="1211"/>
      <c r="K85" s="1211"/>
      <c r="L85" s="314"/>
      <c r="M85" s="314"/>
      <c r="N85" s="314"/>
      <c r="O85" s="314"/>
      <c r="P85" s="314"/>
      <c r="Q85" s="314"/>
      <c r="R85" s="314"/>
    </row>
    <row r="86" spans="1:18">
      <c r="B86" s="1211" t="s">
        <v>1068</v>
      </c>
      <c r="C86" s="1211"/>
      <c r="D86" s="1211"/>
      <c r="E86" s="1211"/>
      <c r="F86" s="1211"/>
      <c r="G86" s="1211"/>
      <c r="H86" s="1211"/>
      <c r="I86" s="1211"/>
      <c r="J86" s="1211"/>
      <c r="K86" s="1211"/>
      <c r="L86" s="314"/>
      <c r="M86" s="314"/>
      <c r="N86" s="314"/>
      <c r="O86" s="314"/>
      <c r="P86" s="314"/>
      <c r="Q86" s="314"/>
      <c r="R86" s="314"/>
    </row>
    <row r="87" spans="1:18" ht="14.4" customHeight="1">
      <c r="B87" s="1212" t="s">
        <v>1069</v>
      </c>
      <c r="C87" s="1212"/>
      <c r="D87" s="1212"/>
      <c r="E87" s="1212"/>
      <c r="F87" s="1212"/>
      <c r="G87" s="1212"/>
      <c r="H87" s="1212"/>
      <c r="I87" s="1212"/>
      <c r="J87" s="1212"/>
      <c r="K87" s="1212"/>
      <c r="L87" s="314"/>
      <c r="M87" s="314"/>
      <c r="N87" s="314"/>
      <c r="O87" s="314"/>
      <c r="P87" s="314"/>
      <c r="Q87" s="314"/>
      <c r="R87" s="314"/>
    </row>
    <row r="88" spans="1:18">
      <c r="L88" s="314"/>
      <c r="M88" s="314"/>
      <c r="N88" s="314"/>
      <c r="O88" s="314"/>
      <c r="P88" s="314"/>
      <c r="Q88" s="314"/>
      <c r="R88" s="314"/>
    </row>
    <row r="89" spans="1:18">
      <c r="L89" s="314"/>
      <c r="M89" s="314"/>
      <c r="N89" s="314"/>
      <c r="O89" s="314"/>
      <c r="P89" s="314"/>
      <c r="Q89" s="314"/>
      <c r="R89" s="314"/>
    </row>
    <row r="90" spans="1:18">
      <c r="A90" s="314"/>
      <c r="B90" s="171"/>
      <c r="C90" s="171"/>
      <c r="D90" s="171"/>
      <c r="E90" s="171"/>
      <c r="F90" s="171"/>
      <c r="G90" s="171"/>
      <c r="H90" s="171"/>
      <c r="I90" s="171"/>
      <c r="J90" s="171"/>
      <c r="K90" s="171"/>
      <c r="L90" s="314"/>
      <c r="M90" s="314"/>
      <c r="N90" s="314"/>
      <c r="O90" s="314"/>
      <c r="P90" s="314"/>
      <c r="Q90" s="314"/>
      <c r="R90" s="314"/>
    </row>
    <row r="91" spans="1:18">
      <c r="A91" s="314"/>
      <c r="B91" s="171"/>
      <c r="C91" s="171"/>
      <c r="D91" s="171"/>
      <c r="E91" s="171"/>
      <c r="F91" s="171"/>
      <c r="G91" s="171"/>
      <c r="H91" s="171"/>
      <c r="I91" s="1206" t="s">
        <v>112</v>
      </c>
      <c r="J91" s="1206"/>
      <c r="K91" s="1206"/>
      <c r="L91" s="314"/>
      <c r="M91" s="314"/>
      <c r="N91" s="314"/>
      <c r="O91" s="314"/>
      <c r="P91" s="314"/>
      <c r="Q91" s="314"/>
      <c r="R91" s="314"/>
    </row>
    <row r="92" spans="1:18">
      <c r="A92" s="314"/>
      <c r="B92" s="171"/>
      <c r="C92" s="171"/>
      <c r="D92" s="171"/>
      <c r="E92" s="171"/>
      <c r="F92" s="171"/>
      <c r="G92" s="171"/>
      <c r="H92" s="171"/>
      <c r="I92" s="171"/>
      <c r="J92" s="171"/>
      <c r="K92" s="171"/>
      <c r="L92" s="314"/>
      <c r="M92" s="314"/>
      <c r="N92" s="314"/>
      <c r="O92" s="314"/>
      <c r="P92" s="314"/>
      <c r="Q92" s="314"/>
      <c r="R92" s="314"/>
    </row>
    <row r="93" spans="1:18">
      <c r="A93" s="314"/>
      <c r="B93" s="171"/>
      <c r="C93" s="171"/>
      <c r="D93" s="171"/>
      <c r="E93" s="171"/>
      <c r="F93" s="171"/>
      <c r="G93" s="171"/>
      <c r="H93" s="171"/>
      <c r="I93" s="1206" t="s">
        <v>113</v>
      </c>
      <c r="J93" s="1206"/>
      <c r="K93" s="1206"/>
      <c r="L93" s="314"/>
      <c r="M93" s="314"/>
      <c r="N93" s="314"/>
      <c r="O93" s="314"/>
      <c r="P93" s="314"/>
      <c r="Q93" s="314"/>
      <c r="R93" s="314"/>
    </row>
    <row r="94" spans="1:18">
      <c r="A94" s="314"/>
      <c r="B94" s="314"/>
      <c r="C94" s="314"/>
      <c r="D94" s="314"/>
      <c r="E94" s="314"/>
      <c r="F94" s="314"/>
      <c r="G94" s="314"/>
      <c r="H94" s="314"/>
      <c r="I94" s="314"/>
      <c r="J94" s="314"/>
      <c r="K94" s="314"/>
      <c r="L94" s="314"/>
      <c r="M94" s="314"/>
      <c r="N94" s="314"/>
      <c r="O94" s="314"/>
      <c r="P94" s="314"/>
      <c r="Q94" s="314"/>
      <c r="R94" s="314"/>
    </row>
    <row r="95" spans="1:18">
      <c r="A95" s="314"/>
      <c r="B95" s="314"/>
      <c r="C95" s="314"/>
      <c r="D95" s="314"/>
      <c r="E95" s="314"/>
      <c r="F95" s="314"/>
      <c r="G95" s="314"/>
      <c r="H95" s="314"/>
      <c r="I95" s="314"/>
      <c r="J95" s="314"/>
      <c r="K95" s="314"/>
      <c r="L95" s="314"/>
      <c r="M95" s="314"/>
      <c r="N95" s="314"/>
      <c r="O95" s="314"/>
      <c r="P95" s="314"/>
      <c r="Q95" s="314"/>
      <c r="R95" s="314"/>
    </row>
    <row r="96" spans="1:18">
      <c r="A96" s="314"/>
      <c r="B96" s="314"/>
      <c r="C96" s="314"/>
      <c r="D96" s="314"/>
      <c r="E96" s="314"/>
      <c r="F96" s="314"/>
      <c r="G96" s="314"/>
      <c r="H96" s="314"/>
      <c r="I96" s="314"/>
      <c r="J96" s="314"/>
      <c r="K96" s="314"/>
      <c r="L96" s="314"/>
      <c r="M96" s="314"/>
      <c r="N96" s="314"/>
      <c r="O96" s="314"/>
      <c r="P96" s="314"/>
      <c r="Q96" s="314"/>
      <c r="R96" s="314"/>
    </row>
    <row r="97" spans="1:18">
      <c r="A97" s="314"/>
      <c r="B97" s="314"/>
      <c r="C97" s="314"/>
      <c r="D97" s="314"/>
      <c r="E97" s="314"/>
      <c r="F97" s="314"/>
      <c r="G97" s="314"/>
      <c r="H97" s="314"/>
      <c r="I97" s="314"/>
      <c r="J97" s="314"/>
      <c r="K97" s="314"/>
      <c r="L97" s="314"/>
      <c r="M97" s="314"/>
      <c r="N97" s="314"/>
      <c r="O97" s="314"/>
      <c r="P97" s="314"/>
      <c r="Q97" s="314"/>
      <c r="R97" s="314"/>
    </row>
    <row r="98" spans="1:18">
      <c r="A98" s="314"/>
      <c r="B98" s="314"/>
      <c r="C98" s="314"/>
      <c r="D98" s="314"/>
      <c r="E98" s="314"/>
      <c r="F98" s="314"/>
      <c r="G98" s="314"/>
      <c r="H98" s="314"/>
      <c r="I98" s="314"/>
      <c r="J98" s="314"/>
      <c r="K98" s="314"/>
      <c r="L98" s="314"/>
      <c r="M98" s="314"/>
      <c r="N98" s="314"/>
      <c r="O98" s="314"/>
      <c r="P98" s="314"/>
      <c r="Q98" s="314"/>
      <c r="R98" s="314"/>
    </row>
    <row r="99" spans="1:18">
      <c r="A99" s="314"/>
      <c r="B99" s="314"/>
      <c r="C99" s="314"/>
      <c r="D99" s="314"/>
      <c r="E99" s="314"/>
      <c r="F99" s="314"/>
      <c r="G99" s="314"/>
      <c r="H99" s="314"/>
      <c r="I99" s="314"/>
      <c r="J99" s="314"/>
      <c r="K99" s="314"/>
      <c r="L99" s="314"/>
      <c r="M99" s="314"/>
      <c r="N99" s="314"/>
      <c r="O99" s="314"/>
      <c r="P99" s="314"/>
      <c r="Q99" s="314"/>
      <c r="R99" s="314"/>
    </row>
    <row r="100" spans="1:18">
      <c r="A100" s="314"/>
      <c r="B100" s="314"/>
      <c r="C100" s="314"/>
      <c r="D100" s="314"/>
      <c r="E100" s="314"/>
      <c r="F100" s="314"/>
      <c r="G100" s="314"/>
      <c r="H100" s="314"/>
      <c r="I100" s="314"/>
      <c r="J100" s="314"/>
      <c r="K100" s="314"/>
      <c r="L100" s="314"/>
      <c r="M100" s="314"/>
      <c r="N100" s="314"/>
      <c r="O100" s="314"/>
      <c r="P100" s="314"/>
      <c r="Q100" s="314"/>
      <c r="R100" s="314"/>
    </row>
    <row r="101" spans="1:18">
      <c r="A101" s="314"/>
      <c r="B101" s="314"/>
      <c r="C101" s="314"/>
      <c r="D101" s="314"/>
      <c r="E101" s="314"/>
      <c r="F101" s="314"/>
      <c r="G101" s="314"/>
      <c r="H101" s="314"/>
      <c r="I101" s="314"/>
      <c r="J101" s="314"/>
      <c r="K101" s="314"/>
      <c r="L101" s="314"/>
      <c r="M101" s="314"/>
      <c r="N101" s="314"/>
      <c r="O101" s="314"/>
      <c r="P101" s="314"/>
      <c r="Q101" s="314"/>
      <c r="R101" s="314"/>
    </row>
    <row r="102" spans="1:18">
      <c r="A102" s="314"/>
      <c r="B102" s="314"/>
      <c r="C102" s="314"/>
      <c r="D102" s="314"/>
      <c r="E102" s="314"/>
      <c r="F102" s="314"/>
      <c r="G102" s="314"/>
      <c r="H102" s="314"/>
      <c r="I102" s="314"/>
      <c r="J102" s="314"/>
      <c r="K102" s="314"/>
      <c r="L102" s="314"/>
      <c r="M102" s="314"/>
      <c r="N102" s="314"/>
      <c r="O102" s="314"/>
      <c r="P102" s="314"/>
      <c r="Q102" s="314"/>
      <c r="R102" s="314"/>
    </row>
    <row r="103" spans="1:18">
      <c r="A103" s="314"/>
      <c r="B103" s="314"/>
      <c r="C103" s="314"/>
      <c r="D103" s="314"/>
      <c r="E103" s="314"/>
      <c r="F103" s="314"/>
      <c r="G103" s="314"/>
      <c r="H103" s="314"/>
      <c r="I103" s="314"/>
      <c r="J103" s="314"/>
      <c r="K103" s="314"/>
      <c r="L103" s="314"/>
      <c r="M103" s="314"/>
      <c r="N103" s="314"/>
      <c r="O103" s="314"/>
      <c r="P103" s="314"/>
      <c r="Q103" s="314"/>
      <c r="R103" s="314"/>
    </row>
    <row r="104" spans="1:18">
      <c r="A104" s="314"/>
      <c r="B104" s="314"/>
      <c r="C104" s="314"/>
      <c r="D104" s="314"/>
      <c r="E104" s="314"/>
      <c r="F104" s="314"/>
      <c r="G104" s="314"/>
      <c r="H104" s="314"/>
      <c r="I104" s="314"/>
      <c r="J104" s="314"/>
      <c r="K104" s="314"/>
      <c r="L104" s="314"/>
      <c r="M104" s="314"/>
      <c r="N104" s="314"/>
      <c r="O104" s="314"/>
      <c r="P104" s="314"/>
      <c r="Q104" s="314"/>
      <c r="R104" s="314"/>
    </row>
    <row r="105" spans="1:18">
      <c r="A105" s="314"/>
      <c r="B105" s="314"/>
      <c r="C105" s="314"/>
      <c r="D105" s="314"/>
      <c r="E105" s="314"/>
      <c r="F105" s="314"/>
      <c r="G105" s="314"/>
      <c r="H105" s="314"/>
      <c r="I105" s="314"/>
      <c r="J105" s="314"/>
      <c r="K105" s="314"/>
      <c r="L105" s="314"/>
      <c r="M105" s="314"/>
      <c r="N105" s="314"/>
      <c r="O105" s="314"/>
      <c r="P105" s="314"/>
      <c r="Q105" s="314"/>
      <c r="R105" s="314"/>
    </row>
    <row r="106" spans="1:18">
      <c r="A106" s="314"/>
      <c r="B106" s="314"/>
      <c r="C106" s="314"/>
      <c r="D106" s="314"/>
      <c r="E106" s="314"/>
      <c r="F106" s="314"/>
      <c r="G106" s="314"/>
      <c r="H106" s="314"/>
      <c r="I106" s="314"/>
      <c r="J106" s="314"/>
      <c r="K106" s="314"/>
      <c r="L106" s="314"/>
      <c r="M106" s="314"/>
      <c r="N106" s="314"/>
      <c r="O106" s="314"/>
      <c r="P106" s="314"/>
      <c r="Q106" s="314"/>
      <c r="R106" s="314"/>
    </row>
    <row r="107" spans="1:18">
      <c r="A107" s="314"/>
      <c r="B107" s="314"/>
      <c r="C107" s="314"/>
      <c r="D107" s="314"/>
      <c r="E107" s="314"/>
      <c r="F107" s="314"/>
      <c r="G107" s="314"/>
      <c r="H107" s="314"/>
      <c r="I107" s="314"/>
      <c r="J107" s="314"/>
      <c r="K107" s="314"/>
      <c r="L107" s="314"/>
      <c r="M107" s="314"/>
      <c r="N107" s="314"/>
      <c r="O107" s="314"/>
      <c r="P107" s="314"/>
      <c r="Q107" s="314"/>
      <c r="R107" s="314"/>
    </row>
    <row r="108" spans="1:18">
      <c r="A108" s="314"/>
      <c r="B108" s="314"/>
      <c r="C108" s="314"/>
      <c r="D108" s="314"/>
      <c r="E108" s="314"/>
      <c r="F108" s="314"/>
      <c r="G108" s="314"/>
      <c r="H108" s="314"/>
      <c r="I108" s="314"/>
      <c r="J108" s="314"/>
      <c r="K108" s="314"/>
      <c r="L108" s="314"/>
      <c r="M108" s="314"/>
      <c r="N108" s="314"/>
      <c r="O108" s="314"/>
      <c r="P108" s="314"/>
      <c r="Q108" s="314"/>
      <c r="R108" s="314"/>
    </row>
    <row r="109" spans="1:18">
      <c r="A109" s="314"/>
      <c r="B109" s="314"/>
      <c r="C109" s="314"/>
      <c r="D109" s="314"/>
      <c r="E109" s="314"/>
      <c r="F109" s="314"/>
      <c r="G109" s="314"/>
      <c r="H109" s="314"/>
      <c r="I109" s="314"/>
      <c r="J109" s="314"/>
      <c r="K109" s="314"/>
      <c r="L109" s="314"/>
      <c r="M109" s="314"/>
      <c r="N109" s="314"/>
      <c r="O109" s="314"/>
      <c r="P109" s="314"/>
      <c r="Q109" s="314"/>
      <c r="R109" s="314"/>
    </row>
    <row r="110" spans="1:18">
      <c r="A110" s="314"/>
      <c r="B110" s="314"/>
      <c r="C110" s="314"/>
      <c r="D110" s="314"/>
      <c r="E110" s="314"/>
      <c r="F110" s="314"/>
      <c r="G110" s="314"/>
      <c r="H110" s="314"/>
      <c r="I110" s="314"/>
      <c r="J110" s="314"/>
      <c r="K110" s="314"/>
      <c r="L110" s="314"/>
      <c r="M110" s="314"/>
      <c r="N110" s="314"/>
      <c r="O110" s="314"/>
      <c r="P110" s="314"/>
      <c r="Q110" s="314"/>
      <c r="R110" s="314"/>
    </row>
    <row r="111" spans="1:18">
      <c r="A111" s="314"/>
      <c r="B111" s="314"/>
      <c r="C111" s="314"/>
      <c r="D111" s="314"/>
      <c r="E111" s="314"/>
      <c r="F111" s="314"/>
      <c r="G111" s="314"/>
      <c r="H111" s="314"/>
      <c r="I111" s="314"/>
      <c r="J111" s="314"/>
      <c r="K111" s="314"/>
      <c r="L111" s="314"/>
      <c r="M111" s="314"/>
      <c r="N111" s="314"/>
      <c r="O111" s="314"/>
      <c r="P111" s="314"/>
      <c r="Q111" s="314"/>
      <c r="R111" s="314"/>
    </row>
    <row r="112" spans="1:18">
      <c r="A112" s="314"/>
      <c r="B112" s="314"/>
      <c r="C112" s="314"/>
      <c r="D112" s="314"/>
      <c r="E112" s="314"/>
      <c r="F112" s="314"/>
      <c r="G112" s="314"/>
      <c r="H112" s="314"/>
      <c r="I112" s="314"/>
      <c r="J112" s="314"/>
      <c r="K112" s="314"/>
      <c r="L112" s="314"/>
      <c r="M112" s="314"/>
      <c r="N112" s="314"/>
      <c r="O112" s="314"/>
      <c r="P112" s="314"/>
      <c r="Q112" s="314"/>
      <c r="R112" s="314"/>
    </row>
    <row r="113" spans="1:18">
      <c r="A113" s="314"/>
      <c r="B113" s="314"/>
      <c r="C113" s="314"/>
      <c r="D113" s="314"/>
      <c r="E113" s="314"/>
      <c r="F113" s="314"/>
      <c r="G113" s="314"/>
      <c r="H113" s="314"/>
      <c r="I113" s="314"/>
      <c r="J113" s="314"/>
      <c r="K113" s="314"/>
      <c r="L113" s="314"/>
      <c r="M113" s="314"/>
      <c r="N113" s="314"/>
      <c r="O113" s="314"/>
      <c r="P113" s="314"/>
      <c r="Q113" s="314"/>
      <c r="R113" s="314"/>
    </row>
    <row r="114" spans="1:18">
      <c r="A114" s="314"/>
      <c r="B114" s="314"/>
      <c r="C114" s="314"/>
      <c r="D114" s="314"/>
      <c r="E114" s="314"/>
      <c r="F114" s="314"/>
      <c r="G114" s="314"/>
      <c r="H114" s="314"/>
      <c r="I114" s="314"/>
      <c r="J114" s="314"/>
      <c r="K114" s="314"/>
      <c r="L114" s="314"/>
      <c r="M114" s="314"/>
      <c r="N114" s="314"/>
      <c r="O114" s="314"/>
      <c r="P114" s="314"/>
      <c r="Q114" s="314"/>
      <c r="R114" s="314"/>
    </row>
    <row r="115" spans="1:18">
      <c r="A115" s="314"/>
      <c r="B115" s="314"/>
      <c r="C115" s="314"/>
      <c r="D115" s="314"/>
      <c r="E115" s="314"/>
      <c r="F115" s="314"/>
      <c r="G115" s="314"/>
      <c r="H115" s="314"/>
      <c r="I115" s="314"/>
      <c r="J115" s="314"/>
      <c r="K115" s="314"/>
      <c r="L115" s="314"/>
      <c r="M115" s="314"/>
      <c r="N115" s="314"/>
      <c r="O115" s="314"/>
      <c r="P115" s="314"/>
      <c r="Q115" s="314"/>
      <c r="R115" s="314"/>
    </row>
    <row r="116" spans="1:18">
      <c r="A116" s="314"/>
      <c r="B116" s="314"/>
      <c r="C116" s="314"/>
      <c r="D116" s="314"/>
      <c r="E116" s="314"/>
      <c r="F116" s="314"/>
      <c r="G116" s="314"/>
      <c r="H116" s="314"/>
      <c r="I116" s="314"/>
      <c r="J116" s="314"/>
      <c r="K116" s="314"/>
      <c r="L116" s="314"/>
      <c r="M116" s="314"/>
      <c r="N116" s="314"/>
      <c r="O116" s="314"/>
      <c r="P116" s="314"/>
      <c r="Q116" s="314"/>
      <c r="R116" s="314"/>
    </row>
    <row r="117" spans="1:18">
      <c r="A117" s="314"/>
      <c r="B117" s="314"/>
      <c r="C117" s="314"/>
      <c r="D117" s="314"/>
      <c r="E117" s="314"/>
      <c r="F117" s="314"/>
      <c r="G117" s="314"/>
      <c r="H117" s="314"/>
      <c r="I117" s="314"/>
      <c r="J117" s="314"/>
      <c r="K117" s="314"/>
      <c r="L117" s="314"/>
      <c r="M117" s="314"/>
      <c r="N117" s="314"/>
      <c r="O117" s="314"/>
      <c r="P117" s="314"/>
      <c r="Q117" s="314"/>
      <c r="R117" s="314"/>
    </row>
    <row r="118" spans="1:18">
      <c r="A118" s="314"/>
      <c r="B118" s="314"/>
      <c r="C118" s="314"/>
      <c r="D118" s="314"/>
      <c r="E118" s="314"/>
      <c r="F118" s="314"/>
      <c r="G118" s="314"/>
      <c r="H118" s="314"/>
      <c r="I118" s="314"/>
      <c r="J118" s="314"/>
      <c r="K118" s="314"/>
      <c r="L118" s="314"/>
      <c r="M118" s="314"/>
      <c r="N118" s="314"/>
      <c r="O118" s="314"/>
      <c r="P118" s="314"/>
      <c r="Q118" s="314"/>
      <c r="R118" s="314"/>
    </row>
    <row r="119" spans="1:18">
      <c r="A119" s="314"/>
      <c r="B119" s="314"/>
      <c r="C119" s="314"/>
      <c r="D119" s="314"/>
      <c r="E119" s="314"/>
      <c r="F119" s="314"/>
      <c r="G119" s="314"/>
      <c r="H119" s="314"/>
      <c r="I119" s="314"/>
      <c r="J119" s="314"/>
      <c r="K119" s="314"/>
      <c r="L119" s="314"/>
      <c r="M119" s="314"/>
      <c r="N119" s="314"/>
      <c r="O119" s="314"/>
      <c r="P119" s="314"/>
      <c r="Q119" s="314"/>
      <c r="R119" s="314"/>
    </row>
    <row r="120" spans="1:18">
      <c r="A120" s="314"/>
      <c r="B120" s="314"/>
      <c r="C120" s="314"/>
      <c r="D120" s="314"/>
      <c r="E120" s="314"/>
      <c r="F120" s="314"/>
      <c r="G120" s="314"/>
      <c r="H120" s="314"/>
      <c r="I120" s="314"/>
      <c r="J120" s="314"/>
      <c r="K120" s="314"/>
      <c r="L120" s="314"/>
      <c r="M120" s="314"/>
      <c r="N120" s="314"/>
      <c r="O120" s="314"/>
      <c r="P120" s="314"/>
      <c r="Q120" s="314"/>
      <c r="R120" s="314"/>
    </row>
    <row r="121" spans="1:18">
      <c r="A121" s="314"/>
      <c r="B121" s="314"/>
      <c r="C121" s="314"/>
      <c r="D121" s="314"/>
      <c r="E121" s="314"/>
      <c r="F121" s="314"/>
      <c r="G121" s="314"/>
      <c r="H121" s="314"/>
      <c r="I121" s="314"/>
      <c r="J121" s="314"/>
      <c r="K121" s="314"/>
      <c r="L121" s="314"/>
      <c r="M121" s="314"/>
      <c r="N121" s="314"/>
      <c r="O121" s="314"/>
      <c r="P121" s="314"/>
      <c r="Q121" s="314"/>
      <c r="R121" s="314"/>
    </row>
    <row r="122" spans="1:18">
      <c r="A122" s="314"/>
      <c r="B122" s="314"/>
      <c r="C122" s="314"/>
      <c r="D122" s="314"/>
      <c r="E122" s="314"/>
      <c r="F122" s="314"/>
      <c r="G122" s="314"/>
      <c r="H122" s="314"/>
      <c r="I122" s="314"/>
      <c r="J122" s="314"/>
      <c r="K122" s="314"/>
      <c r="L122" s="314"/>
      <c r="M122" s="314"/>
      <c r="N122" s="314"/>
      <c r="O122" s="314"/>
      <c r="P122" s="314"/>
      <c r="Q122" s="314"/>
      <c r="R122" s="314"/>
    </row>
    <row r="123" spans="1:18">
      <c r="A123" s="314"/>
      <c r="B123" s="314"/>
      <c r="C123" s="314"/>
      <c r="D123" s="314"/>
      <c r="E123" s="314"/>
      <c r="F123" s="314"/>
      <c r="G123" s="314"/>
      <c r="H123" s="314"/>
      <c r="I123" s="314"/>
      <c r="J123" s="314"/>
      <c r="K123" s="314"/>
      <c r="L123" s="314"/>
      <c r="M123" s="314"/>
      <c r="N123" s="314"/>
      <c r="O123" s="314"/>
      <c r="P123" s="314"/>
      <c r="Q123" s="314"/>
      <c r="R123" s="314"/>
    </row>
    <row r="124" spans="1:18">
      <c r="A124" s="314"/>
      <c r="B124" s="314"/>
      <c r="C124" s="314"/>
      <c r="D124" s="314"/>
      <c r="E124" s="314"/>
      <c r="F124" s="314"/>
      <c r="G124" s="314"/>
      <c r="H124" s="314"/>
      <c r="I124" s="314"/>
      <c r="J124" s="314"/>
      <c r="K124" s="314"/>
      <c r="L124" s="314"/>
      <c r="M124" s="314"/>
      <c r="N124" s="314"/>
      <c r="O124" s="314"/>
      <c r="P124" s="314"/>
      <c r="Q124" s="314"/>
      <c r="R124" s="314"/>
    </row>
    <row r="125" spans="1:18">
      <c r="A125" s="314"/>
      <c r="B125" s="314"/>
      <c r="C125" s="314"/>
      <c r="D125" s="314"/>
      <c r="E125" s="314"/>
      <c r="F125" s="314"/>
      <c r="G125" s="314"/>
      <c r="H125" s="314"/>
      <c r="I125" s="314"/>
      <c r="J125" s="314"/>
      <c r="K125" s="314"/>
      <c r="L125" s="314"/>
      <c r="M125" s="314"/>
      <c r="N125" s="314"/>
      <c r="O125" s="314"/>
      <c r="P125" s="314"/>
      <c r="Q125" s="314"/>
      <c r="R125" s="314"/>
    </row>
    <row r="126" spans="1:18">
      <c r="A126" s="314"/>
      <c r="B126" s="314"/>
      <c r="C126" s="314"/>
      <c r="D126" s="314"/>
      <c r="E126" s="314"/>
      <c r="F126" s="314"/>
      <c r="G126" s="314"/>
      <c r="H126" s="314"/>
      <c r="I126" s="314"/>
      <c r="J126" s="314"/>
      <c r="K126" s="314"/>
      <c r="L126" s="314"/>
      <c r="M126" s="314"/>
      <c r="N126" s="314"/>
      <c r="O126" s="314"/>
      <c r="P126" s="314"/>
      <c r="Q126" s="314"/>
      <c r="R126" s="314"/>
    </row>
    <row r="127" spans="1:18">
      <c r="A127" s="314"/>
      <c r="B127" s="314"/>
      <c r="C127" s="314"/>
      <c r="D127" s="314"/>
      <c r="E127" s="314"/>
      <c r="F127" s="314"/>
      <c r="G127" s="314"/>
      <c r="H127" s="314"/>
      <c r="I127" s="314"/>
      <c r="J127" s="314"/>
      <c r="K127" s="314"/>
      <c r="L127" s="314"/>
      <c r="M127" s="314"/>
      <c r="N127" s="314"/>
      <c r="O127" s="314"/>
      <c r="P127" s="314"/>
      <c r="Q127" s="314"/>
      <c r="R127" s="314"/>
    </row>
    <row r="128" spans="1:18">
      <c r="A128" s="314"/>
      <c r="B128" s="314"/>
      <c r="C128" s="314"/>
      <c r="D128" s="314"/>
      <c r="E128" s="314"/>
      <c r="F128" s="314"/>
      <c r="G128" s="314"/>
      <c r="H128" s="314"/>
      <c r="I128" s="314"/>
      <c r="J128" s="314"/>
      <c r="K128" s="314"/>
      <c r="L128" s="314"/>
      <c r="M128" s="314"/>
      <c r="N128" s="314"/>
      <c r="O128" s="314"/>
      <c r="P128" s="314"/>
      <c r="Q128" s="314"/>
      <c r="R128" s="314"/>
    </row>
    <row r="129" spans="1:18">
      <c r="A129" s="314"/>
      <c r="B129" s="314"/>
      <c r="C129" s="314"/>
      <c r="D129" s="314"/>
      <c r="E129" s="314"/>
      <c r="F129" s="314"/>
      <c r="G129" s="314"/>
      <c r="H129" s="314"/>
      <c r="I129" s="314"/>
      <c r="J129" s="314"/>
      <c r="K129" s="314"/>
      <c r="L129" s="314"/>
      <c r="M129" s="314"/>
      <c r="N129" s="314"/>
      <c r="O129" s="314"/>
      <c r="P129" s="314"/>
      <c r="Q129" s="314"/>
      <c r="R129" s="314"/>
    </row>
    <row r="130" spans="1:18">
      <c r="A130" s="314"/>
      <c r="B130" s="314"/>
      <c r="C130" s="314"/>
      <c r="D130" s="314"/>
      <c r="E130" s="314"/>
      <c r="F130" s="314"/>
      <c r="G130" s="314"/>
      <c r="H130" s="314"/>
      <c r="I130" s="314"/>
      <c r="J130" s="314"/>
      <c r="K130" s="314"/>
      <c r="L130" s="314"/>
      <c r="M130" s="314"/>
      <c r="N130" s="314"/>
      <c r="O130" s="314"/>
      <c r="P130" s="314"/>
      <c r="Q130" s="314"/>
      <c r="R130" s="314"/>
    </row>
    <row r="131" spans="1:18">
      <c r="A131" s="314"/>
      <c r="B131" s="314"/>
      <c r="C131" s="314"/>
      <c r="D131" s="314"/>
      <c r="E131" s="314"/>
      <c r="F131" s="314"/>
      <c r="G131" s="314"/>
      <c r="H131" s="314"/>
      <c r="I131" s="314"/>
      <c r="J131" s="314"/>
      <c r="K131" s="314"/>
      <c r="L131" s="314"/>
      <c r="M131" s="314"/>
      <c r="N131" s="314"/>
      <c r="O131" s="314"/>
      <c r="P131" s="314"/>
      <c r="Q131" s="314"/>
      <c r="R131" s="314"/>
    </row>
    <row r="132" spans="1:18">
      <c r="A132" s="314"/>
      <c r="B132" s="314"/>
      <c r="C132" s="314"/>
      <c r="D132" s="314"/>
      <c r="E132" s="314"/>
      <c r="F132" s="314"/>
      <c r="G132" s="314"/>
      <c r="H132" s="314"/>
      <c r="I132" s="314"/>
      <c r="J132" s="314"/>
      <c r="K132" s="314"/>
      <c r="L132" s="314"/>
      <c r="M132" s="314"/>
      <c r="N132" s="314"/>
      <c r="O132" s="314"/>
      <c r="P132" s="314"/>
      <c r="Q132" s="314"/>
      <c r="R132" s="314"/>
    </row>
    <row r="133" spans="1:18">
      <c r="A133" s="314"/>
      <c r="B133" s="314"/>
      <c r="C133" s="314"/>
      <c r="D133" s="314"/>
      <c r="E133" s="314"/>
      <c r="F133" s="314"/>
      <c r="G133" s="314"/>
      <c r="H133" s="314"/>
      <c r="I133" s="314"/>
      <c r="J133" s="314"/>
      <c r="K133" s="314"/>
      <c r="L133" s="314"/>
      <c r="M133" s="314"/>
      <c r="N133" s="314"/>
      <c r="O133" s="314"/>
      <c r="P133" s="314"/>
      <c r="Q133" s="314"/>
      <c r="R133" s="314"/>
    </row>
    <row r="134" spans="1:18">
      <c r="A134" s="314"/>
      <c r="B134" s="314"/>
      <c r="C134" s="314"/>
      <c r="D134" s="314"/>
      <c r="E134" s="314"/>
      <c r="F134" s="314"/>
      <c r="G134" s="314"/>
      <c r="H134" s="314"/>
      <c r="I134" s="314"/>
      <c r="J134" s="314"/>
      <c r="K134" s="314"/>
      <c r="L134" s="314"/>
      <c r="M134" s="314"/>
      <c r="N134" s="314"/>
      <c r="O134" s="314"/>
      <c r="P134" s="314"/>
      <c r="Q134" s="314"/>
      <c r="R134" s="314"/>
    </row>
    <row r="135" spans="1:18">
      <c r="A135" s="314"/>
      <c r="B135" s="314"/>
      <c r="C135" s="314"/>
      <c r="D135" s="314"/>
      <c r="E135" s="314"/>
      <c r="F135" s="314"/>
      <c r="G135" s="314"/>
      <c r="H135" s="314"/>
      <c r="I135" s="314"/>
      <c r="J135" s="314"/>
      <c r="K135" s="314"/>
      <c r="L135" s="314"/>
      <c r="M135" s="314"/>
      <c r="N135" s="314"/>
      <c r="O135" s="314"/>
      <c r="P135" s="314"/>
      <c r="Q135" s="314"/>
      <c r="R135" s="314"/>
    </row>
    <row r="136" spans="1:18">
      <c r="A136" s="314"/>
      <c r="B136" s="314"/>
      <c r="C136" s="314"/>
      <c r="D136" s="314"/>
      <c r="E136" s="314"/>
      <c r="F136" s="314"/>
      <c r="G136" s="314"/>
      <c r="H136" s="314"/>
      <c r="I136" s="314"/>
      <c r="J136" s="314"/>
      <c r="K136" s="314"/>
      <c r="L136" s="314"/>
      <c r="M136" s="314"/>
      <c r="N136" s="314"/>
      <c r="O136" s="314"/>
      <c r="P136" s="314"/>
      <c r="Q136" s="314"/>
      <c r="R136" s="314"/>
    </row>
    <row r="137" spans="1:18">
      <c r="A137" s="314"/>
      <c r="B137" s="314"/>
      <c r="C137" s="314"/>
      <c r="D137" s="314"/>
      <c r="E137" s="314"/>
      <c r="F137" s="314"/>
      <c r="G137" s="314"/>
      <c r="H137" s="314"/>
      <c r="I137" s="314"/>
      <c r="J137" s="314"/>
      <c r="K137" s="314"/>
      <c r="L137" s="314"/>
      <c r="M137" s="314"/>
      <c r="N137" s="314"/>
      <c r="O137" s="314"/>
      <c r="P137" s="314"/>
      <c r="Q137" s="314"/>
      <c r="R137" s="314"/>
    </row>
    <row r="138" spans="1:18">
      <c r="A138" s="314"/>
      <c r="B138" s="314"/>
      <c r="C138" s="314"/>
      <c r="D138" s="314"/>
      <c r="E138" s="314"/>
      <c r="F138" s="314"/>
      <c r="G138" s="314"/>
      <c r="H138" s="314"/>
      <c r="I138" s="314"/>
      <c r="J138" s="314"/>
      <c r="K138" s="314"/>
      <c r="L138" s="314"/>
      <c r="M138" s="314"/>
      <c r="N138" s="314"/>
      <c r="O138" s="314"/>
      <c r="P138" s="314"/>
      <c r="Q138" s="314"/>
      <c r="R138" s="314"/>
    </row>
    <row r="139" spans="1:18">
      <c r="A139" s="314"/>
      <c r="B139" s="314"/>
      <c r="C139" s="314"/>
      <c r="D139" s="314"/>
      <c r="E139" s="314"/>
      <c r="F139" s="314"/>
      <c r="G139" s="314"/>
      <c r="H139" s="314"/>
      <c r="I139" s="314"/>
      <c r="J139" s="314"/>
      <c r="K139" s="314"/>
      <c r="L139" s="314"/>
      <c r="M139" s="314"/>
      <c r="N139" s="314"/>
      <c r="O139" s="314"/>
      <c r="P139" s="314"/>
      <c r="Q139" s="314"/>
      <c r="R139" s="314"/>
    </row>
    <row r="140" spans="1:18">
      <c r="A140" s="314"/>
      <c r="B140" s="314"/>
      <c r="C140" s="314"/>
      <c r="D140" s="314"/>
      <c r="E140" s="314"/>
      <c r="F140" s="314"/>
      <c r="G140" s="314"/>
      <c r="H140" s="314"/>
      <c r="I140" s="314"/>
      <c r="J140" s="314"/>
      <c r="K140" s="314"/>
      <c r="L140" s="314"/>
      <c r="M140" s="314"/>
      <c r="N140" s="314"/>
      <c r="O140" s="314"/>
      <c r="P140" s="314"/>
      <c r="Q140" s="314"/>
      <c r="R140" s="314"/>
    </row>
    <row r="141" spans="1:18">
      <c r="A141" s="314"/>
      <c r="B141" s="314"/>
      <c r="C141" s="314"/>
      <c r="D141" s="314"/>
      <c r="E141" s="314"/>
      <c r="F141" s="314"/>
      <c r="G141" s="314"/>
      <c r="H141" s="314"/>
      <c r="I141" s="314"/>
      <c r="J141" s="314"/>
      <c r="K141" s="314"/>
      <c r="L141" s="314"/>
      <c r="M141" s="314"/>
      <c r="N141" s="314"/>
      <c r="O141" s="314"/>
      <c r="P141" s="314"/>
      <c r="Q141" s="314"/>
      <c r="R141" s="314"/>
    </row>
    <row r="142" spans="1:18">
      <c r="A142" s="314"/>
      <c r="B142" s="314"/>
      <c r="C142" s="314"/>
      <c r="D142" s="314"/>
      <c r="E142" s="314"/>
      <c r="F142" s="314"/>
      <c r="G142" s="314"/>
      <c r="H142" s="314"/>
      <c r="I142" s="314"/>
      <c r="J142" s="314"/>
      <c r="K142" s="314"/>
      <c r="L142" s="314"/>
      <c r="M142" s="314"/>
      <c r="N142" s="314"/>
      <c r="O142" s="314"/>
      <c r="P142" s="314"/>
      <c r="Q142" s="314"/>
      <c r="R142" s="314"/>
    </row>
    <row r="143" spans="1:18">
      <c r="A143" s="314"/>
      <c r="B143" s="314"/>
      <c r="C143" s="314"/>
      <c r="D143" s="314"/>
      <c r="E143" s="314"/>
      <c r="F143" s="314"/>
      <c r="G143" s="314"/>
      <c r="H143" s="314"/>
      <c r="I143" s="314"/>
      <c r="J143" s="314"/>
      <c r="K143" s="314"/>
      <c r="L143" s="314"/>
      <c r="M143" s="314"/>
      <c r="N143" s="314"/>
      <c r="O143" s="314"/>
      <c r="P143" s="314"/>
      <c r="Q143" s="314"/>
      <c r="R143" s="314"/>
    </row>
    <row r="144" spans="1:18">
      <c r="A144" s="314"/>
      <c r="B144" s="314"/>
      <c r="C144" s="314"/>
      <c r="D144" s="314"/>
      <c r="E144" s="314"/>
      <c r="F144" s="314"/>
      <c r="G144" s="314"/>
      <c r="H144" s="314"/>
      <c r="I144" s="314"/>
      <c r="J144" s="314"/>
      <c r="K144" s="314"/>
      <c r="L144" s="314"/>
      <c r="M144" s="314"/>
      <c r="N144" s="314"/>
      <c r="O144" s="314"/>
      <c r="P144" s="314"/>
      <c r="Q144" s="314"/>
      <c r="R144" s="314"/>
    </row>
    <row r="145" spans="1:18">
      <c r="A145" s="314"/>
      <c r="B145" s="314"/>
      <c r="C145" s="314"/>
      <c r="D145" s="314"/>
      <c r="E145" s="314"/>
      <c r="F145" s="314"/>
      <c r="G145" s="314"/>
      <c r="H145" s="314"/>
      <c r="I145" s="314"/>
      <c r="J145" s="314"/>
      <c r="K145" s="314"/>
      <c r="L145" s="314"/>
      <c r="M145" s="314"/>
      <c r="N145" s="314"/>
      <c r="O145" s="314"/>
      <c r="P145" s="314"/>
      <c r="Q145" s="314"/>
      <c r="R145" s="314"/>
    </row>
    <row r="146" spans="1:18">
      <c r="A146" s="314"/>
      <c r="B146" s="314"/>
      <c r="C146" s="314"/>
      <c r="D146" s="314"/>
      <c r="E146" s="314"/>
      <c r="F146" s="314"/>
      <c r="G146" s="314"/>
      <c r="H146" s="314"/>
      <c r="I146" s="314"/>
      <c r="J146" s="314"/>
      <c r="K146" s="314"/>
      <c r="L146" s="314"/>
      <c r="M146" s="314"/>
      <c r="N146" s="314"/>
      <c r="O146" s="314"/>
      <c r="P146" s="314"/>
      <c r="Q146" s="314"/>
      <c r="R146" s="314"/>
    </row>
    <row r="147" spans="1:18">
      <c r="A147" s="314"/>
      <c r="B147" s="314"/>
      <c r="C147" s="314"/>
      <c r="D147" s="314"/>
      <c r="E147" s="314"/>
      <c r="F147" s="314"/>
      <c r="G147" s="314"/>
      <c r="H147" s="314"/>
      <c r="I147" s="314"/>
      <c r="J147" s="314"/>
      <c r="K147" s="314"/>
      <c r="L147" s="314"/>
      <c r="M147" s="314"/>
      <c r="N147" s="314"/>
      <c r="O147" s="314"/>
      <c r="P147" s="314"/>
      <c r="Q147" s="314"/>
      <c r="R147" s="314"/>
    </row>
    <row r="148" spans="1:18">
      <c r="A148" s="314"/>
      <c r="B148" s="314"/>
      <c r="C148" s="314"/>
      <c r="D148" s="314"/>
      <c r="E148" s="314"/>
      <c r="F148" s="314"/>
      <c r="G148" s="314"/>
      <c r="H148" s="314"/>
      <c r="I148" s="314"/>
      <c r="J148" s="314"/>
      <c r="K148" s="314"/>
      <c r="L148" s="314"/>
      <c r="M148" s="314"/>
      <c r="N148" s="314"/>
      <c r="O148" s="314"/>
      <c r="P148" s="314"/>
      <c r="Q148" s="314"/>
      <c r="R148" s="314"/>
    </row>
    <row r="149" spans="1:18">
      <c r="A149" s="314"/>
      <c r="B149" s="314"/>
      <c r="C149" s="314"/>
      <c r="D149" s="314"/>
      <c r="E149" s="314"/>
      <c r="F149" s="314"/>
      <c r="G149" s="314"/>
      <c r="H149" s="314"/>
      <c r="I149" s="314"/>
      <c r="J149" s="314"/>
      <c r="K149" s="314"/>
      <c r="L149" s="314"/>
      <c r="M149" s="314"/>
      <c r="N149" s="314"/>
      <c r="O149" s="314"/>
      <c r="P149" s="314"/>
      <c r="Q149" s="314"/>
      <c r="R149" s="314"/>
    </row>
    <row r="150" spans="1:18">
      <c r="A150" s="314"/>
      <c r="B150" s="314"/>
      <c r="C150" s="314"/>
      <c r="D150" s="314"/>
      <c r="E150" s="314"/>
      <c r="F150" s="314"/>
      <c r="G150" s="314"/>
      <c r="H150" s="314"/>
      <c r="I150" s="314"/>
      <c r="J150" s="314"/>
      <c r="K150" s="314"/>
      <c r="L150" s="314"/>
      <c r="M150" s="314"/>
      <c r="N150" s="314"/>
      <c r="O150" s="314"/>
      <c r="P150" s="314"/>
      <c r="Q150" s="314"/>
      <c r="R150" s="314"/>
    </row>
    <row r="151" spans="1:18">
      <c r="A151" s="314"/>
      <c r="B151" s="314"/>
      <c r="C151" s="314"/>
      <c r="D151" s="314"/>
      <c r="E151" s="314"/>
      <c r="F151" s="314"/>
      <c r="G151" s="314"/>
      <c r="H151" s="314"/>
      <c r="I151" s="314"/>
      <c r="J151" s="314"/>
      <c r="K151" s="314"/>
      <c r="L151" s="314"/>
      <c r="M151" s="314"/>
      <c r="N151" s="314"/>
      <c r="O151" s="314"/>
      <c r="P151" s="314"/>
      <c r="Q151" s="314"/>
      <c r="R151" s="314"/>
    </row>
    <row r="152" spans="1:18">
      <c r="A152" s="314"/>
      <c r="B152" s="314"/>
      <c r="C152" s="314"/>
      <c r="D152" s="314"/>
      <c r="E152" s="314"/>
      <c r="F152" s="314"/>
      <c r="G152" s="314"/>
      <c r="H152" s="314"/>
      <c r="I152" s="314"/>
      <c r="J152" s="314"/>
      <c r="K152" s="314"/>
      <c r="L152" s="314"/>
      <c r="M152" s="314"/>
      <c r="N152" s="314"/>
      <c r="O152" s="314"/>
      <c r="P152" s="314"/>
      <c r="Q152" s="314"/>
      <c r="R152" s="314"/>
    </row>
    <row r="153" spans="1:18">
      <c r="A153" s="314"/>
      <c r="B153" s="314"/>
      <c r="C153" s="314"/>
      <c r="D153" s="314"/>
      <c r="E153" s="314"/>
      <c r="F153" s="314"/>
      <c r="G153" s="314"/>
      <c r="H153" s="314"/>
      <c r="I153" s="314"/>
      <c r="J153" s="314"/>
      <c r="K153" s="314"/>
      <c r="L153" s="314"/>
      <c r="M153" s="314"/>
      <c r="N153" s="314"/>
      <c r="O153" s="314"/>
      <c r="P153" s="314"/>
      <c r="Q153" s="314"/>
      <c r="R153" s="314"/>
    </row>
    <row r="154" spans="1:18">
      <c r="A154" s="314"/>
      <c r="B154" s="314"/>
      <c r="C154" s="314"/>
      <c r="D154" s="314"/>
      <c r="E154" s="314"/>
      <c r="F154" s="314"/>
      <c r="G154" s="314"/>
      <c r="H154" s="314"/>
      <c r="I154" s="314"/>
      <c r="J154" s="314"/>
      <c r="K154" s="314"/>
      <c r="L154" s="314"/>
      <c r="M154" s="314"/>
      <c r="N154" s="314"/>
      <c r="O154" s="314"/>
      <c r="P154" s="314"/>
      <c r="Q154" s="314"/>
      <c r="R154" s="314"/>
    </row>
    <row r="155" spans="1:18">
      <c r="A155" s="314"/>
      <c r="B155" s="314"/>
      <c r="C155" s="314"/>
      <c r="D155" s="314"/>
      <c r="E155" s="314"/>
      <c r="F155" s="314"/>
      <c r="G155" s="314"/>
      <c r="H155" s="314"/>
      <c r="I155" s="314"/>
      <c r="J155" s="314"/>
      <c r="K155" s="314"/>
      <c r="L155" s="314"/>
      <c r="M155" s="314"/>
      <c r="N155" s="314"/>
      <c r="O155" s="314"/>
      <c r="P155" s="314"/>
      <c r="Q155" s="314"/>
      <c r="R155" s="314"/>
    </row>
    <row r="156" spans="1:18">
      <c r="A156" s="314"/>
      <c r="B156" s="314"/>
      <c r="C156" s="314"/>
      <c r="D156" s="314"/>
      <c r="E156" s="314"/>
      <c r="F156" s="314"/>
      <c r="G156" s="314"/>
      <c r="H156" s="314"/>
      <c r="I156" s="314"/>
      <c r="J156" s="314"/>
      <c r="K156" s="314"/>
      <c r="L156" s="314"/>
      <c r="M156" s="314"/>
      <c r="N156" s="314"/>
      <c r="O156" s="314"/>
      <c r="P156" s="314"/>
      <c r="Q156" s="314"/>
      <c r="R156" s="314"/>
    </row>
    <row r="157" spans="1:18">
      <c r="A157" s="314"/>
      <c r="B157" s="314"/>
      <c r="C157" s="314"/>
      <c r="D157" s="314"/>
      <c r="E157" s="314"/>
      <c r="F157" s="314"/>
      <c r="G157" s="314"/>
      <c r="H157" s="314"/>
      <c r="I157" s="314"/>
      <c r="J157" s="314"/>
      <c r="K157" s="314"/>
      <c r="L157" s="314"/>
      <c r="M157" s="314"/>
      <c r="N157" s="314"/>
      <c r="O157" s="314"/>
      <c r="P157" s="314"/>
      <c r="Q157" s="314"/>
      <c r="R157" s="314"/>
    </row>
    <row r="158" spans="1:18">
      <c r="A158" s="314"/>
      <c r="B158" s="314"/>
      <c r="C158" s="314"/>
      <c r="D158" s="314"/>
      <c r="E158" s="314"/>
      <c r="F158" s="314"/>
      <c r="G158" s="314"/>
      <c r="H158" s="314"/>
      <c r="I158" s="314"/>
      <c r="J158" s="314"/>
      <c r="K158" s="314"/>
      <c r="L158" s="314"/>
      <c r="M158" s="314"/>
      <c r="N158" s="314"/>
      <c r="O158" s="314"/>
      <c r="P158" s="314"/>
      <c r="Q158" s="314"/>
      <c r="R158" s="314"/>
    </row>
    <row r="159" spans="1:18">
      <c r="A159" s="314"/>
      <c r="B159" s="314"/>
      <c r="C159" s="314"/>
      <c r="D159" s="314"/>
      <c r="E159" s="314"/>
      <c r="F159" s="314"/>
      <c r="G159" s="314"/>
      <c r="H159" s="314"/>
      <c r="I159" s="314"/>
      <c r="J159" s="314"/>
      <c r="K159" s="314"/>
      <c r="L159" s="314"/>
      <c r="M159" s="314"/>
      <c r="N159" s="314"/>
      <c r="O159" s="314"/>
      <c r="P159" s="314"/>
      <c r="Q159" s="314"/>
      <c r="R159" s="314"/>
    </row>
    <row r="160" spans="1:18">
      <c r="A160" s="314"/>
      <c r="B160" s="314"/>
      <c r="C160" s="314"/>
      <c r="D160" s="314"/>
      <c r="E160" s="314"/>
      <c r="F160" s="314"/>
      <c r="G160" s="314"/>
      <c r="H160" s="314"/>
      <c r="I160" s="314"/>
      <c r="J160" s="314"/>
      <c r="K160" s="314"/>
      <c r="L160" s="314"/>
      <c r="M160" s="314"/>
      <c r="N160" s="314"/>
      <c r="O160" s="314"/>
      <c r="P160" s="314"/>
      <c r="Q160" s="314"/>
      <c r="R160" s="314"/>
    </row>
    <row r="161" spans="1:18">
      <c r="A161" s="314"/>
      <c r="B161" s="314"/>
      <c r="C161" s="314"/>
      <c r="D161" s="314"/>
      <c r="E161" s="314"/>
      <c r="F161" s="314"/>
      <c r="G161" s="314"/>
      <c r="H161" s="314"/>
      <c r="I161" s="314"/>
      <c r="J161" s="314"/>
      <c r="K161" s="314"/>
      <c r="L161" s="314"/>
      <c r="M161" s="314"/>
      <c r="N161" s="314"/>
      <c r="O161" s="314"/>
      <c r="P161" s="314"/>
      <c r="Q161" s="314"/>
      <c r="R161" s="314"/>
    </row>
    <row r="162" spans="1:18">
      <c r="A162" s="314"/>
      <c r="B162" s="314"/>
      <c r="C162" s="314"/>
      <c r="D162" s="314"/>
      <c r="E162" s="314"/>
      <c r="F162" s="314"/>
      <c r="G162" s="314"/>
      <c r="H162" s="314"/>
      <c r="I162" s="314"/>
      <c r="J162" s="314"/>
      <c r="K162" s="314"/>
      <c r="L162" s="314"/>
      <c r="M162" s="314"/>
      <c r="N162" s="314"/>
      <c r="O162" s="314"/>
      <c r="P162" s="314"/>
      <c r="Q162" s="314"/>
      <c r="R162" s="314"/>
    </row>
    <row r="163" spans="1:18">
      <c r="A163" s="314"/>
      <c r="B163" s="314"/>
      <c r="C163" s="314"/>
      <c r="D163" s="314"/>
      <c r="E163" s="314"/>
      <c r="F163" s="314"/>
      <c r="G163" s="314"/>
      <c r="H163" s="314"/>
      <c r="I163" s="314"/>
      <c r="J163" s="314"/>
      <c r="K163" s="314"/>
      <c r="L163" s="314"/>
      <c r="M163" s="314"/>
      <c r="N163" s="314"/>
      <c r="O163" s="314"/>
      <c r="P163" s="314"/>
      <c r="Q163" s="314"/>
      <c r="R163" s="314"/>
    </row>
    <row r="164" spans="1:18">
      <c r="A164" s="314"/>
      <c r="B164" s="314"/>
      <c r="C164" s="314"/>
      <c r="D164" s="314"/>
      <c r="E164" s="314"/>
      <c r="F164" s="314"/>
      <c r="G164" s="314"/>
      <c r="H164" s="314"/>
      <c r="I164" s="314"/>
      <c r="J164" s="314"/>
      <c r="K164" s="314"/>
      <c r="L164" s="314"/>
      <c r="M164" s="314"/>
      <c r="N164" s="314"/>
      <c r="O164" s="314"/>
      <c r="P164" s="314"/>
      <c r="Q164" s="314"/>
      <c r="R164" s="314"/>
    </row>
    <row r="165" spans="1:18">
      <c r="A165" s="314"/>
      <c r="B165" s="314"/>
      <c r="C165" s="314"/>
      <c r="D165" s="314"/>
      <c r="E165" s="314"/>
      <c r="F165" s="314"/>
      <c r="G165" s="314"/>
      <c r="H165" s="314"/>
      <c r="I165" s="314"/>
      <c r="J165" s="314"/>
      <c r="K165" s="314"/>
      <c r="L165" s="314"/>
      <c r="M165" s="314"/>
      <c r="N165" s="314"/>
      <c r="O165" s="314"/>
      <c r="P165" s="314"/>
      <c r="Q165" s="314"/>
      <c r="R165" s="314"/>
    </row>
    <row r="166" spans="1:18">
      <c r="A166" s="314"/>
      <c r="B166" s="314"/>
      <c r="C166" s="314"/>
      <c r="D166" s="314"/>
      <c r="E166" s="314"/>
      <c r="F166" s="314"/>
      <c r="G166" s="314"/>
      <c r="H166" s="314"/>
      <c r="I166" s="314"/>
      <c r="J166" s="314"/>
      <c r="K166" s="314"/>
      <c r="L166" s="314"/>
      <c r="M166" s="314"/>
      <c r="N166" s="314"/>
      <c r="O166" s="314"/>
      <c r="P166" s="314"/>
      <c r="Q166" s="314"/>
      <c r="R166" s="314"/>
    </row>
    <row r="167" spans="1:18">
      <c r="A167" s="314"/>
      <c r="B167" s="314"/>
      <c r="C167" s="314"/>
      <c r="D167" s="314"/>
      <c r="E167" s="314"/>
      <c r="F167" s="314"/>
      <c r="G167" s="314"/>
      <c r="H167" s="314"/>
      <c r="I167" s="314"/>
      <c r="J167" s="314"/>
      <c r="K167" s="314"/>
      <c r="L167" s="314"/>
      <c r="M167" s="314"/>
      <c r="N167" s="314"/>
      <c r="O167" s="314"/>
      <c r="P167" s="314"/>
      <c r="Q167" s="314"/>
      <c r="R167" s="314"/>
    </row>
    <row r="168" spans="1:18">
      <c r="A168" s="314"/>
      <c r="B168" s="314"/>
      <c r="C168" s="314"/>
      <c r="D168" s="314"/>
      <c r="E168" s="314"/>
      <c r="F168" s="314"/>
      <c r="G168" s="314"/>
      <c r="H168" s="314"/>
      <c r="I168" s="314"/>
      <c r="J168" s="314"/>
      <c r="K168" s="314"/>
      <c r="L168" s="314"/>
      <c r="M168" s="314"/>
      <c r="N168" s="314"/>
      <c r="O168" s="314"/>
      <c r="P168" s="314"/>
      <c r="Q168" s="314"/>
      <c r="R168" s="314"/>
    </row>
    <row r="169" spans="1:18">
      <c r="A169" s="314"/>
      <c r="B169" s="314"/>
      <c r="C169" s="314"/>
      <c r="D169" s="314"/>
      <c r="E169" s="314"/>
      <c r="F169" s="314"/>
      <c r="G169" s="314"/>
      <c r="H169" s="314"/>
      <c r="I169" s="314"/>
      <c r="J169" s="314"/>
      <c r="K169" s="314"/>
      <c r="L169" s="314"/>
      <c r="M169" s="314"/>
      <c r="N169" s="314"/>
      <c r="O169" s="314"/>
      <c r="P169" s="314"/>
      <c r="Q169" s="314"/>
      <c r="R169" s="314"/>
    </row>
    <row r="170" spans="1:18">
      <c r="A170" s="314"/>
      <c r="B170" s="314"/>
      <c r="C170" s="314"/>
      <c r="D170" s="314"/>
      <c r="E170" s="314"/>
      <c r="F170" s="314"/>
      <c r="G170" s="314"/>
      <c r="H170" s="314"/>
      <c r="I170" s="314"/>
      <c r="J170" s="314"/>
      <c r="K170" s="314"/>
      <c r="L170" s="314"/>
      <c r="M170" s="314"/>
      <c r="N170" s="314"/>
      <c r="O170" s="314"/>
      <c r="P170" s="314"/>
      <c r="Q170" s="314"/>
      <c r="R170" s="314"/>
    </row>
    <row r="171" spans="1:18">
      <c r="A171" s="314"/>
      <c r="B171" s="314"/>
      <c r="C171" s="314"/>
      <c r="D171" s="314"/>
      <c r="E171" s="314"/>
      <c r="F171" s="314"/>
      <c r="G171" s="314"/>
      <c r="H171" s="314"/>
      <c r="I171" s="314"/>
      <c r="J171" s="314"/>
      <c r="K171" s="314"/>
      <c r="L171" s="314"/>
      <c r="M171" s="314"/>
      <c r="N171" s="314"/>
      <c r="O171" s="314"/>
      <c r="P171" s="314"/>
      <c r="Q171" s="314"/>
      <c r="R171" s="314"/>
    </row>
    <row r="172" spans="1:18">
      <c r="A172" s="314"/>
      <c r="B172" s="314"/>
      <c r="C172" s="314"/>
      <c r="D172" s="314"/>
      <c r="E172" s="314"/>
      <c r="F172" s="314"/>
      <c r="G172" s="314"/>
      <c r="H172" s="314"/>
      <c r="I172" s="314"/>
      <c r="J172" s="314"/>
      <c r="K172" s="314"/>
      <c r="L172" s="314"/>
      <c r="M172" s="314"/>
      <c r="N172" s="314"/>
      <c r="O172" s="314"/>
      <c r="P172" s="314"/>
      <c r="Q172" s="314"/>
      <c r="R172" s="314"/>
    </row>
    <row r="173" spans="1:18">
      <c r="A173" s="314"/>
      <c r="B173" s="314"/>
      <c r="C173" s="314"/>
      <c r="D173" s="314"/>
      <c r="E173" s="314"/>
      <c r="F173" s="314"/>
      <c r="G173" s="314"/>
      <c r="H173" s="314"/>
      <c r="I173" s="314"/>
      <c r="J173" s="314"/>
      <c r="K173" s="314"/>
      <c r="L173" s="314"/>
      <c r="M173" s="314"/>
      <c r="N173" s="314"/>
      <c r="O173" s="314"/>
      <c r="P173" s="314"/>
      <c r="Q173" s="314"/>
      <c r="R173" s="314"/>
    </row>
    <row r="174" spans="1:18">
      <c r="A174" s="314"/>
      <c r="B174" s="314"/>
      <c r="C174" s="314"/>
      <c r="D174" s="314"/>
      <c r="E174" s="314"/>
      <c r="F174" s="314"/>
      <c r="G174" s="314"/>
      <c r="H174" s="314"/>
      <c r="I174" s="314"/>
      <c r="J174" s="314"/>
      <c r="K174" s="314"/>
      <c r="L174" s="314"/>
      <c r="M174" s="314"/>
      <c r="N174" s="314"/>
      <c r="O174" s="314"/>
      <c r="P174" s="314"/>
      <c r="Q174" s="314"/>
      <c r="R174" s="314"/>
    </row>
    <row r="175" spans="1:18">
      <c r="A175" s="314"/>
      <c r="B175" s="314"/>
      <c r="C175" s="314"/>
      <c r="D175" s="314"/>
      <c r="E175" s="314"/>
      <c r="F175" s="314"/>
      <c r="G175" s="314"/>
      <c r="H175" s="314"/>
      <c r="I175" s="314"/>
      <c r="J175" s="314"/>
      <c r="K175" s="314"/>
      <c r="L175" s="314"/>
      <c r="M175" s="314"/>
      <c r="N175" s="314"/>
      <c r="O175" s="314"/>
      <c r="P175" s="314"/>
      <c r="Q175" s="314"/>
      <c r="R175" s="314"/>
    </row>
    <row r="176" spans="1:18">
      <c r="A176" s="314"/>
      <c r="B176" s="314"/>
      <c r="C176" s="314"/>
      <c r="D176" s="314"/>
      <c r="E176" s="314"/>
      <c r="F176" s="314"/>
      <c r="G176" s="314"/>
      <c r="H176" s="314"/>
      <c r="I176" s="314"/>
      <c r="J176" s="314"/>
      <c r="K176" s="314"/>
      <c r="L176" s="314"/>
      <c r="M176" s="314"/>
      <c r="N176" s="314"/>
      <c r="O176" s="314"/>
      <c r="P176" s="314"/>
      <c r="Q176" s="314"/>
      <c r="R176" s="314"/>
    </row>
    <row r="177" spans="1:18">
      <c r="A177" s="314"/>
      <c r="B177" s="314"/>
      <c r="C177" s="314"/>
      <c r="D177" s="314"/>
      <c r="E177" s="314"/>
      <c r="F177" s="314"/>
      <c r="G177" s="314"/>
      <c r="H177" s="314"/>
      <c r="I177" s="314"/>
      <c r="J177" s="314"/>
      <c r="K177" s="314"/>
      <c r="L177" s="314"/>
      <c r="M177" s="314"/>
      <c r="N177" s="314"/>
      <c r="O177" s="314"/>
      <c r="P177" s="314"/>
      <c r="Q177" s="314"/>
      <c r="R177" s="314"/>
    </row>
    <row r="178" spans="1:18">
      <c r="A178" s="314"/>
      <c r="B178" s="314"/>
      <c r="C178" s="314"/>
      <c r="D178" s="314"/>
      <c r="E178" s="314"/>
      <c r="F178" s="314"/>
      <c r="G178" s="314"/>
      <c r="H178" s="314"/>
      <c r="I178" s="314"/>
      <c r="J178" s="314"/>
      <c r="K178" s="314"/>
      <c r="L178" s="314"/>
      <c r="M178" s="314"/>
      <c r="N178" s="314"/>
      <c r="O178" s="314"/>
      <c r="P178" s="314"/>
      <c r="Q178" s="314"/>
      <c r="R178" s="314"/>
    </row>
    <row r="179" spans="1:18">
      <c r="A179" s="314"/>
      <c r="B179" s="314"/>
      <c r="C179" s="314"/>
      <c r="D179" s="314"/>
      <c r="E179" s="314"/>
      <c r="F179" s="314"/>
      <c r="G179" s="314"/>
      <c r="H179" s="314"/>
      <c r="I179" s="314"/>
      <c r="J179" s="314"/>
      <c r="K179" s="314"/>
      <c r="L179" s="314"/>
      <c r="M179" s="314"/>
      <c r="N179" s="314"/>
      <c r="O179" s="314"/>
      <c r="P179" s="314"/>
      <c r="Q179" s="314"/>
      <c r="R179" s="314"/>
    </row>
    <row r="180" spans="1:18">
      <c r="A180" s="314"/>
      <c r="B180" s="314"/>
      <c r="C180" s="314"/>
      <c r="D180" s="314"/>
      <c r="E180" s="314"/>
      <c r="F180" s="314"/>
      <c r="G180" s="314"/>
      <c r="H180" s="314"/>
      <c r="I180" s="314"/>
      <c r="J180" s="314"/>
      <c r="K180" s="314"/>
      <c r="L180" s="314"/>
      <c r="M180" s="314"/>
      <c r="N180" s="314"/>
      <c r="O180" s="314"/>
      <c r="P180" s="314"/>
      <c r="Q180" s="314"/>
      <c r="R180" s="314"/>
    </row>
    <row r="181" spans="1:18">
      <c r="A181" s="314"/>
      <c r="B181" s="314"/>
      <c r="C181" s="314"/>
      <c r="D181" s="314"/>
      <c r="E181" s="314"/>
      <c r="F181" s="314"/>
      <c r="G181" s="314"/>
      <c r="H181" s="314"/>
      <c r="I181" s="314"/>
      <c r="J181" s="314"/>
      <c r="K181" s="314"/>
      <c r="L181" s="314"/>
      <c r="M181" s="314"/>
      <c r="N181" s="314"/>
      <c r="O181" s="314"/>
      <c r="P181" s="314"/>
      <c r="Q181" s="314"/>
      <c r="R181" s="314"/>
    </row>
    <row r="182" spans="1:18">
      <c r="A182" s="314"/>
      <c r="B182" s="314"/>
      <c r="C182" s="314"/>
      <c r="D182" s="314"/>
      <c r="E182" s="314"/>
      <c r="F182" s="314"/>
      <c r="G182" s="314"/>
      <c r="H182" s="314"/>
      <c r="I182" s="314"/>
      <c r="J182" s="314"/>
      <c r="K182" s="314"/>
      <c r="L182" s="314"/>
      <c r="M182" s="314"/>
      <c r="N182" s="314"/>
      <c r="O182" s="314"/>
      <c r="P182" s="314"/>
      <c r="Q182" s="314"/>
      <c r="R182" s="314"/>
    </row>
    <row r="183" spans="1:18">
      <c r="A183" s="314"/>
      <c r="B183" s="314"/>
      <c r="C183" s="314"/>
      <c r="D183" s="314"/>
      <c r="E183" s="314"/>
      <c r="F183" s="314"/>
      <c r="G183" s="314"/>
      <c r="H183" s="314"/>
      <c r="I183" s="314"/>
      <c r="J183" s="314"/>
      <c r="K183" s="314"/>
      <c r="L183" s="314"/>
      <c r="M183" s="314"/>
      <c r="N183" s="314"/>
      <c r="O183" s="314"/>
      <c r="P183" s="314"/>
      <c r="Q183" s="314"/>
      <c r="R183" s="314"/>
    </row>
    <row r="184" spans="1:18">
      <c r="A184" s="314"/>
      <c r="B184" s="314"/>
      <c r="C184" s="314"/>
      <c r="D184" s="314"/>
      <c r="E184" s="314"/>
      <c r="F184" s="314"/>
      <c r="G184" s="314"/>
      <c r="H184" s="314"/>
      <c r="I184" s="314"/>
      <c r="J184" s="314"/>
      <c r="K184" s="314"/>
      <c r="L184" s="314"/>
      <c r="M184" s="314"/>
      <c r="N184" s="314"/>
      <c r="O184" s="314"/>
      <c r="P184" s="314"/>
      <c r="Q184" s="314"/>
      <c r="R184" s="314"/>
    </row>
    <row r="185" spans="1:18">
      <c r="A185" s="314"/>
      <c r="B185" s="314"/>
      <c r="C185" s="314"/>
      <c r="D185" s="314"/>
      <c r="E185" s="314"/>
      <c r="F185" s="314"/>
      <c r="G185" s="314"/>
      <c r="H185" s="314"/>
      <c r="I185" s="314"/>
      <c r="J185" s="314"/>
      <c r="K185" s="314"/>
      <c r="L185" s="314"/>
      <c r="M185" s="314"/>
      <c r="N185" s="314"/>
      <c r="O185" s="314"/>
      <c r="P185" s="314"/>
      <c r="Q185" s="314"/>
      <c r="R185" s="314"/>
    </row>
    <row r="186" spans="1:18">
      <c r="A186" s="314"/>
      <c r="B186" s="314"/>
      <c r="C186" s="314"/>
      <c r="D186" s="314"/>
      <c r="E186" s="314"/>
      <c r="F186" s="314"/>
      <c r="G186" s="314"/>
      <c r="H186" s="314"/>
      <c r="I186" s="314"/>
      <c r="J186" s="314"/>
      <c r="K186" s="314"/>
      <c r="L186" s="314"/>
      <c r="M186" s="314"/>
      <c r="N186" s="314"/>
      <c r="O186" s="314"/>
      <c r="P186" s="314"/>
      <c r="Q186" s="314"/>
      <c r="R186" s="314"/>
    </row>
    <row r="187" spans="1:18">
      <c r="A187" s="314"/>
      <c r="B187" s="314"/>
      <c r="C187" s="314"/>
      <c r="D187" s="314"/>
      <c r="E187" s="314"/>
      <c r="F187" s="314"/>
      <c r="G187" s="314"/>
      <c r="H187" s="314"/>
      <c r="I187" s="314"/>
      <c r="J187" s="314"/>
      <c r="K187" s="314"/>
      <c r="L187" s="314"/>
      <c r="M187" s="314"/>
      <c r="N187" s="314"/>
      <c r="O187" s="314"/>
      <c r="P187" s="314"/>
      <c r="Q187" s="314"/>
      <c r="R187" s="314"/>
    </row>
    <row r="188" spans="1:18">
      <c r="A188" s="314"/>
      <c r="B188" s="314"/>
      <c r="C188" s="314"/>
      <c r="D188" s="314"/>
      <c r="E188" s="314"/>
      <c r="F188" s="314"/>
      <c r="G188" s="314"/>
      <c r="H188" s="314"/>
      <c r="I188" s="314"/>
      <c r="J188" s="314"/>
      <c r="K188" s="314"/>
      <c r="L188" s="314"/>
      <c r="M188" s="314"/>
      <c r="N188" s="314"/>
      <c r="O188" s="314"/>
      <c r="P188" s="314"/>
      <c r="Q188" s="314"/>
      <c r="R188" s="314"/>
    </row>
    <row r="189" spans="1:18">
      <c r="A189" s="314"/>
      <c r="B189" s="314"/>
      <c r="C189" s="314"/>
      <c r="D189" s="314"/>
      <c r="E189" s="314"/>
      <c r="F189" s="314"/>
      <c r="G189" s="314"/>
      <c r="H189" s="314"/>
      <c r="I189" s="314"/>
      <c r="J189" s="314"/>
      <c r="K189" s="314"/>
      <c r="L189" s="314"/>
      <c r="M189" s="314"/>
      <c r="N189" s="314"/>
      <c r="O189" s="314"/>
      <c r="P189" s="314"/>
      <c r="Q189" s="314"/>
      <c r="R189" s="314"/>
    </row>
    <row r="190" spans="1:18">
      <c r="A190" s="314"/>
      <c r="B190" s="314"/>
      <c r="C190" s="314"/>
      <c r="D190" s="314"/>
      <c r="E190" s="314"/>
      <c r="F190" s="314"/>
      <c r="G190" s="314"/>
      <c r="H190" s="314"/>
      <c r="I190" s="314"/>
      <c r="J190" s="314"/>
      <c r="K190" s="314"/>
      <c r="L190" s="314"/>
      <c r="M190" s="314"/>
      <c r="N190" s="314"/>
      <c r="O190" s="314"/>
      <c r="P190" s="314"/>
      <c r="Q190" s="314"/>
      <c r="R190" s="314"/>
    </row>
    <row r="191" spans="1:18">
      <c r="A191" s="314"/>
      <c r="B191" s="314"/>
      <c r="C191" s="314"/>
      <c r="D191" s="314"/>
      <c r="E191" s="314"/>
      <c r="F191" s="314"/>
      <c r="G191" s="314"/>
      <c r="H191" s="314"/>
      <c r="I191" s="314"/>
      <c r="J191" s="314"/>
      <c r="K191" s="314"/>
      <c r="L191" s="314"/>
      <c r="M191" s="314"/>
      <c r="N191" s="314"/>
      <c r="O191" s="314"/>
      <c r="P191" s="314"/>
      <c r="Q191" s="314"/>
      <c r="R191" s="314"/>
    </row>
    <row r="192" spans="1:18">
      <c r="A192" s="314"/>
      <c r="B192" s="314"/>
      <c r="C192" s="314"/>
      <c r="D192" s="314"/>
      <c r="E192" s="314"/>
      <c r="F192" s="314"/>
      <c r="G192" s="314"/>
      <c r="H192" s="314"/>
      <c r="I192" s="314"/>
      <c r="J192" s="314"/>
      <c r="K192" s="314"/>
      <c r="L192" s="314"/>
      <c r="M192" s="314"/>
      <c r="N192" s="314"/>
      <c r="O192" s="314"/>
      <c r="P192" s="314"/>
      <c r="Q192" s="314"/>
      <c r="R192" s="314"/>
    </row>
    <row r="193" spans="1:18">
      <c r="A193" s="314"/>
      <c r="B193" s="314"/>
      <c r="C193" s="314"/>
      <c r="D193" s="314"/>
      <c r="E193" s="314"/>
      <c r="F193" s="314"/>
      <c r="G193" s="314"/>
      <c r="H193" s="314"/>
      <c r="I193" s="314"/>
      <c r="J193" s="314"/>
      <c r="K193" s="314"/>
      <c r="L193" s="314"/>
      <c r="M193" s="314"/>
      <c r="N193" s="314"/>
      <c r="O193" s="314"/>
      <c r="P193" s="314"/>
      <c r="Q193" s="314"/>
      <c r="R193" s="314"/>
    </row>
    <row r="194" spans="1:18">
      <c r="A194" s="314"/>
      <c r="B194" s="314"/>
      <c r="C194" s="314"/>
      <c r="D194" s="314"/>
      <c r="E194" s="314"/>
      <c r="F194" s="314"/>
      <c r="G194" s="314"/>
      <c r="H194" s="314"/>
      <c r="I194" s="314"/>
      <c r="J194" s="314"/>
      <c r="K194" s="314"/>
      <c r="L194" s="314"/>
      <c r="M194" s="314"/>
      <c r="N194" s="314"/>
      <c r="O194" s="314"/>
      <c r="P194" s="314"/>
      <c r="Q194" s="314"/>
      <c r="R194" s="314"/>
    </row>
    <row r="195" spans="1:18">
      <c r="A195" s="314"/>
      <c r="B195" s="314"/>
      <c r="C195" s="314"/>
      <c r="D195" s="314"/>
      <c r="E195" s="314"/>
      <c r="F195" s="314"/>
      <c r="G195" s="314"/>
      <c r="H195" s="314"/>
      <c r="I195" s="314"/>
      <c r="J195" s="314"/>
      <c r="K195" s="314"/>
      <c r="L195" s="314"/>
      <c r="M195" s="314"/>
      <c r="N195" s="314"/>
      <c r="O195" s="314"/>
      <c r="P195" s="314"/>
      <c r="Q195" s="314"/>
      <c r="R195" s="314"/>
    </row>
    <row r="196" spans="1:18">
      <c r="A196" s="314"/>
      <c r="B196" s="314"/>
      <c r="C196" s="314"/>
      <c r="D196" s="314"/>
      <c r="E196" s="314"/>
      <c r="F196" s="314"/>
      <c r="G196" s="314"/>
      <c r="H196" s="314"/>
      <c r="I196" s="314"/>
      <c r="J196" s="314"/>
      <c r="K196" s="314"/>
      <c r="L196" s="314"/>
      <c r="M196" s="314"/>
      <c r="N196" s="314"/>
      <c r="O196" s="314"/>
      <c r="P196" s="314"/>
      <c r="Q196" s="314"/>
      <c r="R196" s="314"/>
    </row>
    <row r="197" spans="1:18">
      <c r="A197" s="314"/>
      <c r="B197" s="314"/>
      <c r="C197" s="314"/>
      <c r="D197" s="314"/>
      <c r="E197" s="314"/>
      <c r="F197" s="314"/>
      <c r="G197" s="314"/>
      <c r="H197" s="314"/>
      <c r="I197" s="314"/>
      <c r="J197" s="314"/>
      <c r="K197" s="314"/>
      <c r="L197" s="314"/>
      <c r="M197" s="314"/>
      <c r="N197" s="314"/>
      <c r="O197" s="314"/>
      <c r="P197" s="314"/>
      <c r="Q197" s="314"/>
      <c r="R197" s="314"/>
    </row>
    <row r="198" spans="1:18">
      <c r="A198" s="314"/>
      <c r="B198" s="314"/>
      <c r="C198" s="314"/>
      <c r="D198" s="314"/>
      <c r="E198" s="314"/>
      <c r="F198" s="314"/>
      <c r="G198" s="314"/>
      <c r="H198" s="314"/>
      <c r="I198" s="314"/>
      <c r="J198" s="314"/>
      <c r="K198" s="314"/>
      <c r="L198" s="314"/>
      <c r="M198" s="314"/>
      <c r="N198" s="314"/>
      <c r="O198" s="314"/>
      <c r="P198" s="314"/>
      <c r="Q198" s="314"/>
      <c r="R198" s="314"/>
    </row>
    <row r="199" spans="1:18">
      <c r="A199" s="314"/>
      <c r="B199" s="314"/>
      <c r="C199" s="314"/>
      <c r="D199" s="314"/>
      <c r="E199" s="314"/>
      <c r="F199" s="314"/>
      <c r="G199" s="314"/>
      <c r="H199" s="314"/>
      <c r="I199" s="314"/>
      <c r="J199" s="314"/>
      <c r="K199" s="314"/>
      <c r="L199" s="314"/>
      <c r="M199" s="314"/>
      <c r="N199" s="314"/>
      <c r="O199" s="314"/>
      <c r="P199" s="314"/>
      <c r="Q199" s="314"/>
      <c r="R199" s="314"/>
    </row>
    <row r="200" spans="1:18">
      <c r="A200" s="314"/>
      <c r="B200" s="314"/>
      <c r="C200" s="314"/>
      <c r="D200" s="314"/>
      <c r="E200" s="314"/>
      <c r="F200" s="314"/>
      <c r="G200" s="314"/>
      <c r="H200" s="314"/>
      <c r="I200" s="314"/>
      <c r="J200" s="314"/>
      <c r="K200" s="314"/>
      <c r="L200" s="314"/>
      <c r="M200" s="314"/>
      <c r="N200" s="314"/>
      <c r="O200" s="314"/>
      <c r="P200" s="314"/>
      <c r="Q200" s="314"/>
      <c r="R200" s="314"/>
    </row>
    <row r="201" spans="1:18">
      <c r="A201" s="314"/>
      <c r="B201" s="314"/>
      <c r="C201" s="314"/>
      <c r="D201" s="314"/>
      <c r="E201" s="314"/>
      <c r="F201" s="314"/>
      <c r="G201" s="314"/>
      <c r="H201" s="314"/>
      <c r="I201" s="314"/>
      <c r="J201" s="314"/>
      <c r="K201" s="314"/>
      <c r="L201" s="314"/>
      <c r="M201" s="314"/>
      <c r="N201" s="314"/>
      <c r="O201" s="314"/>
      <c r="P201" s="314"/>
      <c r="Q201" s="314"/>
      <c r="R201" s="314"/>
    </row>
    <row r="202" spans="1:18">
      <c r="A202" s="314"/>
      <c r="B202" s="314"/>
      <c r="C202" s="314"/>
      <c r="D202" s="314"/>
      <c r="E202" s="314"/>
      <c r="F202" s="314"/>
      <c r="G202" s="314"/>
      <c r="H202" s="314"/>
      <c r="I202" s="314"/>
      <c r="J202" s="314"/>
      <c r="K202" s="314"/>
      <c r="L202" s="314"/>
      <c r="M202" s="314"/>
      <c r="N202" s="314"/>
      <c r="O202" s="314"/>
      <c r="P202" s="314"/>
      <c r="Q202" s="314"/>
      <c r="R202" s="314"/>
    </row>
    <row r="203" spans="1:18">
      <c r="A203" s="314"/>
      <c r="B203" s="314"/>
      <c r="C203" s="314"/>
      <c r="D203" s="314"/>
      <c r="E203" s="314"/>
      <c r="F203" s="314"/>
      <c r="G203" s="314"/>
      <c r="H203" s="314"/>
      <c r="I203" s="314"/>
      <c r="J203" s="314"/>
      <c r="K203" s="314"/>
      <c r="L203" s="314"/>
      <c r="M203" s="314"/>
      <c r="N203" s="314"/>
      <c r="O203" s="314"/>
      <c r="P203" s="314"/>
      <c r="Q203" s="314"/>
      <c r="R203" s="314"/>
    </row>
    <row r="204" spans="1:18">
      <c r="A204" s="314"/>
      <c r="B204" s="314"/>
      <c r="C204" s="314"/>
      <c r="D204" s="314"/>
      <c r="E204" s="314"/>
      <c r="F204" s="314"/>
      <c r="G204" s="314"/>
      <c r="H204" s="314"/>
      <c r="I204" s="314"/>
      <c r="J204" s="314"/>
      <c r="K204" s="314"/>
      <c r="L204" s="314"/>
      <c r="M204" s="314"/>
      <c r="N204" s="314"/>
      <c r="O204" s="314"/>
      <c r="P204" s="314"/>
      <c r="Q204" s="314"/>
      <c r="R204" s="314"/>
    </row>
    <row r="205" spans="1:18">
      <c r="A205" s="314"/>
      <c r="B205" s="314"/>
      <c r="C205" s="314"/>
      <c r="D205" s="314"/>
      <c r="E205" s="314"/>
      <c r="F205" s="314"/>
      <c r="G205" s="314"/>
      <c r="H205" s="314"/>
      <c r="I205" s="314"/>
      <c r="J205" s="314"/>
      <c r="K205" s="314"/>
      <c r="L205" s="314"/>
      <c r="M205" s="314"/>
      <c r="N205" s="314"/>
      <c r="O205" s="314"/>
      <c r="P205" s="314"/>
      <c r="Q205" s="314"/>
      <c r="R205" s="314"/>
    </row>
    <row r="206" spans="1:18">
      <c r="A206" s="314"/>
      <c r="B206" s="314"/>
      <c r="C206" s="314"/>
      <c r="D206" s="314"/>
      <c r="E206" s="314"/>
      <c r="F206" s="314"/>
      <c r="G206" s="314"/>
      <c r="H206" s="314"/>
      <c r="I206" s="314"/>
      <c r="J206" s="314"/>
      <c r="K206" s="314"/>
      <c r="L206" s="314"/>
      <c r="M206" s="314"/>
      <c r="N206" s="314"/>
      <c r="O206" s="314"/>
      <c r="P206" s="314"/>
      <c r="Q206" s="314"/>
      <c r="R206" s="314"/>
    </row>
    <row r="207" spans="1:18">
      <c r="A207" s="314"/>
      <c r="B207" s="314"/>
      <c r="C207" s="314"/>
      <c r="D207" s="314"/>
      <c r="E207" s="314"/>
      <c r="F207" s="314"/>
      <c r="G207" s="314"/>
      <c r="H207" s="314"/>
      <c r="I207" s="314"/>
      <c r="J207" s="314"/>
      <c r="K207" s="314"/>
      <c r="L207" s="314"/>
      <c r="M207" s="314"/>
      <c r="N207" s="314"/>
      <c r="O207" s="314"/>
      <c r="P207" s="314"/>
      <c r="Q207" s="314"/>
      <c r="R207" s="314"/>
    </row>
    <row r="208" spans="1:18">
      <c r="A208" s="314"/>
      <c r="B208" s="314"/>
      <c r="C208" s="314"/>
      <c r="D208" s="314"/>
      <c r="E208" s="314"/>
      <c r="F208" s="314"/>
      <c r="G208" s="314"/>
      <c r="H208" s="314"/>
      <c r="I208" s="314"/>
      <c r="J208" s="314"/>
      <c r="K208" s="314"/>
      <c r="L208" s="314"/>
      <c r="M208" s="314"/>
      <c r="N208" s="314"/>
      <c r="O208" s="314"/>
      <c r="P208" s="314"/>
      <c r="Q208" s="314"/>
      <c r="R208" s="314"/>
    </row>
    <row r="209" spans="1:18">
      <c r="A209" s="314"/>
      <c r="B209" s="314"/>
      <c r="C209" s="314"/>
      <c r="D209" s="314"/>
      <c r="E209" s="314"/>
      <c r="F209" s="314"/>
      <c r="G209" s="314"/>
      <c r="H209" s="314"/>
      <c r="I209" s="314"/>
      <c r="J209" s="314"/>
      <c r="K209" s="314"/>
      <c r="L209" s="314"/>
      <c r="M209" s="314"/>
      <c r="N209" s="314"/>
      <c r="O209" s="314"/>
      <c r="P209" s="314"/>
      <c r="Q209" s="314"/>
      <c r="R209" s="314"/>
    </row>
    <row r="210" spans="1:18">
      <c r="A210" s="314"/>
      <c r="B210" s="314"/>
      <c r="C210" s="314"/>
      <c r="D210" s="314"/>
      <c r="E210" s="314"/>
      <c r="F210" s="314"/>
      <c r="G210" s="314"/>
      <c r="H210" s="314"/>
      <c r="I210" s="314"/>
      <c r="J210" s="314"/>
      <c r="K210" s="314"/>
      <c r="L210" s="314"/>
      <c r="M210" s="314"/>
      <c r="N210" s="314"/>
      <c r="O210" s="314"/>
      <c r="P210" s="314"/>
      <c r="Q210" s="314"/>
      <c r="R210" s="314"/>
    </row>
    <row r="211" spans="1:18">
      <c r="A211" s="314"/>
      <c r="B211" s="314"/>
      <c r="C211" s="314"/>
      <c r="D211" s="314"/>
      <c r="E211" s="314"/>
      <c r="F211" s="314"/>
      <c r="G211" s="314"/>
      <c r="H211" s="314"/>
      <c r="I211" s="314"/>
      <c r="J211" s="314"/>
      <c r="K211" s="314"/>
      <c r="L211" s="314"/>
      <c r="M211" s="314"/>
      <c r="N211" s="314"/>
      <c r="O211" s="314"/>
      <c r="P211" s="314"/>
      <c r="Q211" s="314"/>
      <c r="R211" s="314"/>
    </row>
    <row r="212" spans="1:18">
      <c r="A212" s="314"/>
      <c r="B212" s="314"/>
      <c r="C212" s="314"/>
      <c r="D212" s="314"/>
      <c r="E212" s="314"/>
      <c r="F212" s="314"/>
      <c r="G212" s="314"/>
      <c r="H212" s="314"/>
      <c r="I212" s="314"/>
      <c r="J212" s="314"/>
      <c r="K212" s="314"/>
      <c r="L212" s="314"/>
      <c r="M212" s="314"/>
      <c r="N212" s="314"/>
      <c r="O212" s="314"/>
      <c r="P212" s="314"/>
      <c r="Q212" s="314"/>
      <c r="R212" s="314"/>
    </row>
    <row r="213" spans="1:18">
      <c r="A213" s="314"/>
      <c r="B213" s="314"/>
      <c r="C213" s="314"/>
      <c r="D213" s="314"/>
      <c r="E213" s="314"/>
      <c r="F213" s="314"/>
      <c r="G213" s="314"/>
      <c r="H213" s="314"/>
      <c r="I213" s="314"/>
      <c r="J213" s="314"/>
      <c r="K213" s="314"/>
      <c r="L213" s="314"/>
      <c r="M213" s="314"/>
      <c r="N213" s="314"/>
      <c r="O213" s="314"/>
      <c r="P213" s="314"/>
      <c r="Q213" s="314"/>
      <c r="R213" s="314"/>
    </row>
    <row r="214" spans="1:18">
      <c r="A214" s="314"/>
      <c r="B214" s="314"/>
      <c r="C214" s="314"/>
      <c r="D214" s="314"/>
      <c r="E214" s="314"/>
      <c r="F214" s="314"/>
      <c r="G214" s="314"/>
      <c r="H214" s="314"/>
      <c r="I214" s="314"/>
      <c r="J214" s="314"/>
      <c r="K214" s="314"/>
      <c r="L214" s="314"/>
      <c r="M214" s="314"/>
      <c r="N214" s="314"/>
      <c r="O214" s="314"/>
      <c r="P214" s="314"/>
      <c r="Q214" s="314"/>
      <c r="R214" s="314"/>
    </row>
    <row r="215" spans="1:18">
      <c r="A215" s="314"/>
      <c r="B215" s="314"/>
      <c r="C215" s="314"/>
      <c r="D215" s="314"/>
      <c r="E215" s="314"/>
      <c r="F215" s="314"/>
      <c r="G215" s="314"/>
      <c r="H215" s="314"/>
      <c r="I215" s="314"/>
      <c r="J215" s="314"/>
      <c r="K215" s="314"/>
      <c r="L215" s="314"/>
      <c r="M215" s="314"/>
      <c r="N215" s="314"/>
      <c r="O215" s="314"/>
      <c r="P215" s="314"/>
      <c r="Q215" s="314"/>
      <c r="R215" s="314"/>
    </row>
    <row r="216" spans="1:18">
      <c r="A216" s="314"/>
      <c r="B216" s="314"/>
      <c r="C216" s="314"/>
      <c r="D216" s="314"/>
      <c r="E216" s="314"/>
      <c r="F216" s="314"/>
      <c r="G216" s="314"/>
      <c r="H216" s="314"/>
      <c r="I216" s="314"/>
      <c r="J216" s="314"/>
      <c r="K216" s="314"/>
      <c r="L216" s="314"/>
      <c r="M216" s="314"/>
      <c r="N216" s="314"/>
      <c r="O216" s="314"/>
      <c r="P216" s="314"/>
      <c r="Q216" s="314"/>
      <c r="R216" s="314"/>
    </row>
    <row r="217" spans="1:18">
      <c r="A217" s="314"/>
      <c r="B217" s="314"/>
      <c r="C217" s="314"/>
      <c r="D217" s="314"/>
      <c r="E217" s="314"/>
      <c r="F217" s="314"/>
      <c r="G217" s="314"/>
      <c r="H217" s="314"/>
      <c r="I217" s="314"/>
      <c r="J217" s="314"/>
      <c r="K217" s="314"/>
      <c r="L217" s="314"/>
      <c r="M217" s="314"/>
      <c r="N217" s="314"/>
      <c r="O217" s="314"/>
      <c r="P217" s="314"/>
      <c r="Q217" s="314"/>
      <c r="R217" s="314"/>
    </row>
    <row r="218" spans="1:18">
      <c r="A218" s="314"/>
      <c r="B218" s="314"/>
      <c r="C218" s="314"/>
      <c r="D218" s="314"/>
      <c r="E218" s="314"/>
      <c r="F218" s="314"/>
      <c r="G218" s="314"/>
      <c r="H218" s="314"/>
      <c r="I218" s="314"/>
      <c r="J218" s="314"/>
      <c r="K218" s="314"/>
      <c r="L218" s="314"/>
      <c r="M218" s="314"/>
      <c r="N218" s="314"/>
      <c r="O218" s="314"/>
      <c r="P218" s="314"/>
      <c r="Q218" s="314"/>
      <c r="R218" s="314"/>
    </row>
    <row r="219" spans="1:18">
      <c r="A219" s="314"/>
      <c r="B219" s="314"/>
      <c r="C219" s="314"/>
      <c r="D219" s="314"/>
      <c r="E219" s="314"/>
      <c r="F219" s="314"/>
      <c r="G219" s="314"/>
      <c r="H219" s="314"/>
      <c r="I219" s="314"/>
      <c r="J219" s="314"/>
      <c r="K219" s="314"/>
      <c r="L219" s="314"/>
      <c r="M219" s="314"/>
      <c r="N219" s="314"/>
      <c r="O219" s="314"/>
      <c r="P219" s="314"/>
      <c r="Q219" s="314"/>
      <c r="R219" s="314"/>
    </row>
    <row r="220" spans="1:18">
      <c r="A220" s="314"/>
      <c r="B220" s="314"/>
      <c r="C220" s="314"/>
      <c r="D220" s="314"/>
      <c r="E220" s="314"/>
      <c r="F220" s="314"/>
      <c r="G220" s="314"/>
      <c r="H220" s="314"/>
      <c r="I220" s="314"/>
      <c r="J220" s="314"/>
      <c r="K220" s="314"/>
      <c r="L220" s="314"/>
      <c r="M220" s="314"/>
      <c r="N220" s="314"/>
      <c r="O220" s="314"/>
      <c r="P220" s="314"/>
      <c r="Q220" s="314"/>
      <c r="R220" s="314"/>
    </row>
    <row r="221" spans="1:18">
      <c r="A221" s="314"/>
      <c r="B221" s="314"/>
      <c r="C221" s="314"/>
      <c r="D221" s="314"/>
      <c r="E221" s="314"/>
      <c r="F221" s="314"/>
      <c r="G221" s="314"/>
      <c r="H221" s="314"/>
      <c r="I221" s="314"/>
      <c r="J221" s="314"/>
      <c r="K221" s="314"/>
      <c r="L221" s="314"/>
      <c r="M221" s="314"/>
      <c r="N221" s="314"/>
      <c r="O221" s="314"/>
      <c r="P221" s="314"/>
      <c r="Q221" s="314"/>
      <c r="R221" s="314"/>
    </row>
    <row r="222" spans="1:18">
      <c r="A222" s="314"/>
      <c r="B222" s="314"/>
      <c r="C222" s="314"/>
      <c r="D222" s="314"/>
      <c r="E222" s="314"/>
      <c r="F222" s="314"/>
      <c r="G222" s="314"/>
      <c r="H222" s="314"/>
      <c r="I222" s="314"/>
      <c r="J222" s="314"/>
      <c r="K222" s="314"/>
      <c r="L222" s="314"/>
      <c r="M222" s="314"/>
      <c r="N222" s="314"/>
      <c r="O222" s="314"/>
      <c r="P222" s="314"/>
      <c r="Q222" s="314"/>
      <c r="R222" s="314"/>
    </row>
    <row r="223" spans="1:18">
      <c r="A223" s="314"/>
      <c r="B223" s="314"/>
      <c r="C223" s="314"/>
      <c r="D223" s="314"/>
      <c r="E223" s="314"/>
      <c r="F223" s="314"/>
      <c r="G223" s="314"/>
      <c r="H223" s="314"/>
      <c r="I223" s="314"/>
      <c r="J223" s="314"/>
      <c r="K223" s="314"/>
      <c r="L223" s="314"/>
      <c r="M223" s="314"/>
      <c r="N223" s="314"/>
      <c r="O223" s="314"/>
      <c r="P223" s="314"/>
      <c r="Q223" s="314"/>
      <c r="R223" s="314"/>
    </row>
    <row r="224" spans="1:18">
      <c r="A224" s="314"/>
      <c r="B224" s="314"/>
      <c r="C224" s="314"/>
      <c r="D224" s="314"/>
      <c r="E224" s="314"/>
      <c r="F224" s="314"/>
      <c r="G224" s="314"/>
      <c r="H224" s="314"/>
      <c r="I224" s="314"/>
      <c r="J224" s="314"/>
      <c r="K224" s="314"/>
      <c r="L224" s="314"/>
      <c r="M224" s="314"/>
      <c r="N224" s="314"/>
      <c r="O224" s="314"/>
      <c r="P224" s="314"/>
      <c r="Q224" s="314"/>
      <c r="R224" s="314"/>
    </row>
    <row r="225" spans="1:18">
      <c r="A225" s="314"/>
      <c r="B225" s="314"/>
      <c r="C225" s="314"/>
      <c r="D225" s="314"/>
      <c r="E225" s="314"/>
      <c r="F225" s="314"/>
      <c r="G225" s="314"/>
      <c r="H225" s="314"/>
      <c r="I225" s="314"/>
      <c r="J225" s="314"/>
      <c r="K225" s="314"/>
      <c r="L225" s="314"/>
      <c r="M225" s="314"/>
      <c r="N225" s="314"/>
      <c r="O225" s="314"/>
      <c r="P225" s="314"/>
      <c r="Q225" s="314"/>
      <c r="R225" s="314"/>
    </row>
    <row r="226" spans="1:18">
      <c r="A226" s="314"/>
      <c r="B226" s="314"/>
      <c r="C226" s="314"/>
      <c r="D226" s="314"/>
      <c r="E226" s="314"/>
      <c r="F226" s="314"/>
      <c r="G226" s="314"/>
      <c r="H226" s="314"/>
      <c r="I226" s="314"/>
      <c r="J226" s="314"/>
      <c r="K226" s="314"/>
      <c r="L226" s="314"/>
      <c r="M226" s="314"/>
      <c r="N226" s="314"/>
      <c r="O226" s="314"/>
      <c r="P226" s="314"/>
      <c r="Q226" s="314"/>
      <c r="R226" s="314"/>
    </row>
    <row r="227" spans="1:18">
      <c r="A227" s="314"/>
      <c r="B227" s="314"/>
      <c r="C227" s="314"/>
      <c r="D227" s="314"/>
      <c r="E227" s="314"/>
      <c r="F227" s="314"/>
      <c r="G227" s="314"/>
      <c r="H227" s="314"/>
      <c r="I227" s="314"/>
      <c r="J227" s="314"/>
      <c r="K227" s="314"/>
      <c r="L227" s="314"/>
      <c r="M227" s="314"/>
      <c r="N227" s="314"/>
      <c r="O227" s="314"/>
      <c r="P227" s="314"/>
      <c r="Q227" s="314"/>
      <c r="R227" s="314"/>
    </row>
    <row r="228" spans="1:18">
      <c r="A228" s="314"/>
      <c r="B228" s="314"/>
      <c r="C228" s="314"/>
      <c r="D228" s="314"/>
      <c r="E228" s="314"/>
      <c r="F228" s="314"/>
      <c r="G228" s="314"/>
      <c r="H228" s="314"/>
      <c r="I228" s="314"/>
      <c r="J228" s="314"/>
      <c r="K228" s="314"/>
      <c r="L228" s="314"/>
      <c r="M228" s="314"/>
      <c r="N228" s="314"/>
      <c r="O228" s="314"/>
      <c r="P228" s="314"/>
      <c r="Q228" s="314"/>
      <c r="R228" s="314"/>
    </row>
    <row r="229" spans="1:18">
      <c r="A229" s="314"/>
      <c r="B229" s="314"/>
      <c r="C229" s="314"/>
      <c r="D229" s="314"/>
      <c r="E229" s="314"/>
      <c r="F229" s="314"/>
      <c r="G229" s="314"/>
      <c r="H229" s="314"/>
      <c r="I229" s="314"/>
      <c r="J229" s="314"/>
      <c r="K229" s="314"/>
      <c r="L229" s="314"/>
      <c r="M229" s="314"/>
      <c r="N229" s="314"/>
      <c r="O229" s="314"/>
      <c r="P229" s="314"/>
      <c r="Q229" s="314"/>
      <c r="R229" s="314"/>
    </row>
    <row r="230" spans="1:18">
      <c r="A230" s="314"/>
      <c r="B230" s="314"/>
      <c r="C230" s="314"/>
      <c r="D230" s="314"/>
      <c r="E230" s="314"/>
      <c r="F230" s="314"/>
      <c r="G230" s="314"/>
      <c r="H230" s="314"/>
      <c r="I230" s="314"/>
      <c r="J230" s="314"/>
      <c r="K230" s="314"/>
      <c r="L230" s="314"/>
      <c r="M230" s="314"/>
      <c r="N230" s="314"/>
      <c r="O230" s="314"/>
      <c r="P230" s="314"/>
      <c r="Q230" s="314"/>
      <c r="R230" s="314"/>
    </row>
    <row r="231" spans="1:18">
      <c r="A231" s="314"/>
      <c r="B231" s="314"/>
      <c r="C231" s="314"/>
      <c r="D231" s="314"/>
      <c r="E231" s="314"/>
      <c r="F231" s="314"/>
      <c r="G231" s="314"/>
      <c r="H231" s="314"/>
      <c r="I231" s="314"/>
      <c r="J231" s="314"/>
      <c r="K231" s="314"/>
      <c r="L231" s="314"/>
      <c r="M231" s="314"/>
      <c r="N231" s="314"/>
      <c r="O231" s="314"/>
      <c r="P231" s="314"/>
      <c r="Q231" s="314"/>
      <c r="R231" s="314"/>
    </row>
    <row r="232" spans="1:18">
      <c r="A232" s="314"/>
      <c r="B232" s="314"/>
      <c r="C232" s="314"/>
      <c r="D232" s="314"/>
      <c r="E232" s="314"/>
      <c r="F232" s="314"/>
      <c r="G232" s="314"/>
      <c r="H232" s="314"/>
      <c r="I232" s="314"/>
      <c r="J232" s="314"/>
      <c r="K232" s="314"/>
      <c r="L232" s="314"/>
      <c r="M232" s="314"/>
      <c r="N232" s="314"/>
      <c r="O232" s="314"/>
      <c r="P232" s="314"/>
      <c r="Q232" s="314"/>
      <c r="R232" s="314"/>
    </row>
    <row r="233" spans="1:18">
      <c r="A233" s="314"/>
      <c r="B233" s="314"/>
      <c r="C233" s="314"/>
      <c r="D233" s="314"/>
      <c r="E233" s="314"/>
      <c r="F233" s="314"/>
      <c r="G233" s="314"/>
      <c r="H233" s="314"/>
      <c r="I233" s="314"/>
      <c r="J233" s="314"/>
      <c r="K233" s="314"/>
      <c r="L233" s="314"/>
      <c r="M233" s="314"/>
      <c r="N233" s="314"/>
      <c r="O233" s="314"/>
      <c r="P233" s="314"/>
      <c r="Q233" s="314"/>
      <c r="R233" s="314"/>
    </row>
    <row r="234" spans="1:18">
      <c r="A234" s="314"/>
      <c r="B234" s="314"/>
      <c r="C234" s="314"/>
      <c r="D234" s="314"/>
      <c r="E234" s="314"/>
      <c r="F234" s="314"/>
      <c r="G234" s="314"/>
      <c r="H234" s="314"/>
      <c r="I234" s="314"/>
      <c r="J234" s="314"/>
      <c r="K234" s="314"/>
      <c r="L234" s="314"/>
      <c r="M234" s="314"/>
      <c r="N234" s="314"/>
      <c r="O234" s="314"/>
      <c r="P234" s="314"/>
      <c r="Q234" s="314"/>
      <c r="R234" s="314"/>
    </row>
    <row r="235" spans="1:18">
      <c r="A235" s="314"/>
      <c r="B235" s="314"/>
      <c r="C235" s="314"/>
      <c r="D235" s="314"/>
      <c r="E235" s="314"/>
      <c r="F235" s="314"/>
      <c r="G235" s="314"/>
      <c r="H235" s="314"/>
      <c r="I235" s="314"/>
      <c r="J235" s="314"/>
      <c r="K235" s="314"/>
      <c r="L235" s="314"/>
      <c r="M235" s="314"/>
      <c r="N235" s="314"/>
      <c r="O235" s="314"/>
      <c r="P235" s="314"/>
      <c r="Q235" s="314"/>
      <c r="R235" s="314"/>
    </row>
    <row r="236" spans="1:18">
      <c r="A236" s="314"/>
      <c r="B236" s="314"/>
      <c r="C236" s="314"/>
      <c r="D236" s="314"/>
      <c r="E236" s="314"/>
      <c r="F236" s="314"/>
      <c r="G236" s="314"/>
      <c r="H236" s="314"/>
      <c r="I236" s="314"/>
      <c r="J236" s="314"/>
      <c r="K236" s="314"/>
      <c r="L236" s="314"/>
      <c r="M236" s="314"/>
      <c r="N236" s="314"/>
      <c r="O236" s="314"/>
      <c r="P236" s="314"/>
      <c r="Q236" s="314"/>
      <c r="R236" s="314"/>
    </row>
    <row r="237" spans="1:18">
      <c r="A237" s="314"/>
      <c r="B237" s="314"/>
      <c r="C237" s="314"/>
      <c r="D237" s="314"/>
      <c r="E237" s="314"/>
      <c r="F237" s="314"/>
      <c r="G237" s="314"/>
      <c r="H237" s="314"/>
      <c r="I237" s="314"/>
      <c r="J237" s="314"/>
      <c r="K237" s="314"/>
      <c r="L237" s="314"/>
      <c r="M237" s="314"/>
      <c r="N237" s="314"/>
      <c r="O237" s="314"/>
      <c r="P237" s="314"/>
      <c r="Q237" s="314"/>
      <c r="R237" s="314"/>
    </row>
    <row r="238" spans="1:18">
      <c r="A238" s="314"/>
      <c r="B238" s="314"/>
      <c r="C238" s="314"/>
      <c r="D238" s="314"/>
      <c r="E238" s="314"/>
      <c r="F238" s="314"/>
      <c r="G238" s="314"/>
      <c r="H238" s="314"/>
      <c r="I238" s="314"/>
      <c r="J238" s="314"/>
      <c r="K238" s="314"/>
      <c r="L238" s="314"/>
      <c r="M238" s="314"/>
      <c r="N238" s="314"/>
      <c r="O238" s="314"/>
      <c r="P238" s="314"/>
      <c r="Q238" s="314"/>
      <c r="R238" s="314"/>
    </row>
    <row r="239" spans="1:18">
      <c r="A239" s="314"/>
      <c r="B239" s="314"/>
      <c r="C239" s="314"/>
      <c r="D239" s="314"/>
      <c r="E239" s="314"/>
      <c r="F239" s="314"/>
      <c r="G239" s="314"/>
      <c r="H239" s="314"/>
      <c r="I239" s="314"/>
      <c r="J239" s="314"/>
      <c r="K239" s="314"/>
      <c r="L239" s="314"/>
      <c r="M239" s="314"/>
      <c r="N239" s="314"/>
      <c r="O239" s="314"/>
      <c r="P239" s="314"/>
      <c r="Q239" s="314"/>
      <c r="R239" s="314"/>
    </row>
    <row r="240" spans="1:18">
      <c r="A240" s="314"/>
      <c r="B240" s="314"/>
      <c r="C240" s="314"/>
      <c r="D240" s="314"/>
      <c r="E240" s="314"/>
      <c r="F240" s="314"/>
      <c r="G240" s="314"/>
      <c r="H240" s="314"/>
      <c r="I240" s="314"/>
      <c r="J240" s="314"/>
      <c r="K240" s="314"/>
      <c r="L240" s="314"/>
      <c r="M240" s="314"/>
      <c r="N240" s="314"/>
      <c r="O240" s="314"/>
      <c r="P240" s="314"/>
      <c r="Q240" s="314"/>
      <c r="R240" s="314"/>
    </row>
    <row r="241" spans="1:18">
      <c r="A241" s="314"/>
      <c r="B241" s="314"/>
      <c r="C241" s="314"/>
      <c r="D241" s="314"/>
      <c r="E241" s="314"/>
      <c r="F241" s="314"/>
      <c r="G241" s="314"/>
      <c r="H241" s="314"/>
      <c r="I241" s="314"/>
      <c r="J241" s="314"/>
      <c r="K241" s="314"/>
      <c r="L241" s="314"/>
      <c r="M241" s="314"/>
      <c r="N241" s="314"/>
      <c r="O241" s="314"/>
      <c r="P241" s="314"/>
      <c r="Q241" s="314"/>
      <c r="R241" s="314"/>
    </row>
    <row r="242" spans="1:18">
      <c r="A242" s="314"/>
      <c r="B242" s="314"/>
      <c r="C242" s="314"/>
      <c r="D242" s="314"/>
      <c r="E242" s="314"/>
      <c r="F242" s="314"/>
      <c r="G242" s="314"/>
      <c r="H242" s="314"/>
      <c r="I242" s="314"/>
      <c r="J242" s="314"/>
      <c r="K242" s="314"/>
      <c r="L242" s="314"/>
      <c r="M242" s="314"/>
      <c r="N242" s="314"/>
      <c r="O242" s="314"/>
      <c r="P242" s="314"/>
      <c r="Q242" s="314"/>
      <c r="R242" s="314"/>
    </row>
    <row r="243" spans="1:18">
      <c r="A243" s="314"/>
      <c r="B243" s="314"/>
      <c r="C243" s="314"/>
      <c r="D243" s="314"/>
      <c r="E243" s="314"/>
      <c r="F243" s="314"/>
      <c r="G243" s="314"/>
      <c r="H243" s="314"/>
      <c r="I243" s="314"/>
      <c r="J243" s="314"/>
      <c r="K243" s="314"/>
      <c r="L243" s="314"/>
      <c r="M243" s="314"/>
      <c r="N243" s="314"/>
      <c r="O243" s="314"/>
      <c r="P243" s="314"/>
      <c r="Q243" s="314"/>
      <c r="R243" s="314"/>
    </row>
    <row r="244" spans="1:18">
      <c r="A244" s="314"/>
      <c r="B244" s="314"/>
      <c r="C244" s="314"/>
      <c r="D244" s="314"/>
      <c r="E244" s="314"/>
      <c r="F244" s="314"/>
      <c r="G244" s="314"/>
      <c r="H244" s="314"/>
      <c r="I244" s="314"/>
      <c r="J244" s="314"/>
      <c r="K244" s="314"/>
      <c r="L244" s="314"/>
      <c r="M244" s="314"/>
      <c r="N244" s="314"/>
      <c r="O244" s="314"/>
      <c r="P244" s="314"/>
      <c r="Q244" s="314"/>
      <c r="R244" s="314"/>
    </row>
    <row r="245" spans="1:18">
      <c r="A245" s="314"/>
      <c r="B245" s="314"/>
      <c r="C245" s="314"/>
      <c r="D245" s="314"/>
      <c r="E245" s="314"/>
      <c r="F245" s="314"/>
      <c r="G245" s="314"/>
      <c r="H245" s="314"/>
      <c r="I245" s="314"/>
      <c r="J245" s="314"/>
      <c r="K245" s="314"/>
      <c r="L245" s="314"/>
      <c r="M245" s="314"/>
      <c r="N245" s="314"/>
      <c r="O245" s="314"/>
      <c r="P245" s="314"/>
      <c r="Q245" s="314"/>
      <c r="R245" s="314"/>
    </row>
    <row r="246" spans="1:18">
      <c r="A246" s="314"/>
      <c r="B246" s="314"/>
      <c r="C246" s="314"/>
      <c r="D246" s="314"/>
      <c r="E246" s="314"/>
      <c r="F246" s="314"/>
      <c r="G246" s="314"/>
      <c r="H246" s="314"/>
      <c r="I246" s="314"/>
      <c r="J246" s="314"/>
      <c r="K246" s="314"/>
      <c r="L246" s="314"/>
      <c r="M246" s="314"/>
      <c r="N246" s="314"/>
      <c r="O246" s="314"/>
      <c r="P246" s="314"/>
      <c r="Q246" s="314"/>
      <c r="R246" s="314"/>
    </row>
  </sheetData>
  <mergeCells count="68">
    <mergeCell ref="B82:K82"/>
    <mergeCell ref="B83:K83"/>
    <mergeCell ref="B85:K85"/>
    <mergeCell ref="B86:K86"/>
    <mergeCell ref="B87:K87"/>
    <mergeCell ref="B77:K77"/>
    <mergeCell ref="B78:K78"/>
    <mergeCell ref="B79:K79"/>
    <mergeCell ref="B80:K80"/>
    <mergeCell ref="B81:K81"/>
    <mergeCell ref="B72:K72"/>
    <mergeCell ref="B73:K73"/>
    <mergeCell ref="B74:K74"/>
    <mergeCell ref="B75:K75"/>
    <mergeCell ref="B76:K76"/>
    <mergeCell ref="B67:K67"/>
    <mergeCell ref="B68:K68"/>
    <mergeCell ref="B69:K69"/>
    <mergeCell ref="B70:K70"/>
    <mergeCell ref="B71:K71"/>
    <mergeCell ref="B62:K62"/>
    <mergeCell ref="B65:K65"/>
    <mergeCell ref="B63:K63"/>
    <mergeCell ref="B64:K64"/>
    <mergeCell ref="B66:K66"/>
    <mergeCell ref="B57:K57"/>
    <mergeCell ref="B58:K58"/>
    <mergeCell ref="B59:K59"/>
    <mergeCell ref="B60:K60"/>
    <mergeCell ref="B61:K61"/>
    <mergeCell ref="B52:K52"/>
    <mergeCell ref="B53:K53"/>
    <mergeCell ref="B54:K54"/>
    <mergeCell ref="B55:K55"/>
    <mergeCell ref="B56:K56"/>
    <mergeCell ref="B44:K44"/>
    <mergeCell ref="B45:K45"/>
    <mergeCell ref="B49:K49"/>
    <mergeCell ref="B50:K50"/>
    <mergeCell ref="B51:K51"/>
    <mergeCell ref="B1:D1"/>
    <mergeCell ref="I5:K5"/>
    <mergeCell ref="D25:G25"/>
    <mergeCell ref="G33:H33"/>
    <mergeCell ref="F15:I15"/>
    <mergeCell ref="F19:G19"/>
    <mergeCell ref="F13:I13"/>
    <mergeCell ref="B17:J17"/>
    <mergeCell ref="B7:E7"/>
    <mergeCell ref="C8:D8"/>
    <mergeCell ref="F11:I11"/>
    <mergeCell ref="C33:F33"/>
    <mergeCell ref="I93:K93"/>
    <mergeCell ref="F22:J22"/>
    <mergeCell ref="D22:E22"/>
    <mergeCell ref="D23:E23"/>
    <mergeCell ref="F23:I23"/>
    <mergeCell ref="E29:H29"/>
    <mergeCell ref="I91:K91"/>
    <mergeCell ref="E31:G31"/>
    <mergeCell ref="D35:J35"/>
    <mergeCell ref="D36:J36"/>
    <mergeCell ref="E27:H27"/>
    <mergeCell ref="B42:K42"/>
    <mergeCell ref="B46:K46"/>
    <mergeCell ref="B48:K48"/>
    <mergeCell ref="B47:K47"/>
    <mergeCell ref="B43:K43"/>
  </mergeCells>
  <phoneticPr fontId="60"/>
  <hyperlinks>
    <hyperlink ref="I91:K91" location="関係書類一覧表!A1" display="関係書類一覧表!A1" xr:uid="{2AEE4204-2A17-4A16-9DD8-28EF4A495DC6}"/>
    <hyperlink ref="I93:K93" location="'一括記入シート（最初に記入してください）'!A1" display="'一括記入シート（最初に記入してください）'!A1" xr:uid="{4EC1683B-1F81-433A-A9D1-5F216CACF35A}"/>
  </hyperlinks>
  <pageMargins left="0.75" right="0.75" top="1" bottom="1" header="0.51180555555555562" footer="0.51180555555555562"/>
  <pageSetup paperSize="9" scale="94" firstPageNumber="4294963191" orientation="portrait" blackAndWhite="1" r:id="rId1"/>
  <headerFooter alignWithMargins="0">
    <oddHeader>&amp;R(上田市様式６)</oddHeader>
  </headerFooter>
  <rowBreaks count="1" manualBreakCount="1">
    <brk id="39" max="10" man="1"/>
  </rowBreaks>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F23F-749C-44EE-A9D0-8A5EA8954AD1}">
  <sheetPr>
    <tabColor indexed="13"/>
  </sheetPr>
  <dimension ref="A1:BA118"/>
  <sheetViews>
    <sheetView workbookViewId="0">
      <selection activeCell="H5" sqref="H5:J5"/>
    </sheetView>
  </sheetViews>
  <sheetFormatPr defaultRowHeight="13.2"/>
  <cols>
    <col min="1" max="38" width="2.6640625" customWidth="1"/>
  </cols>
  <sheetData>
    <row r="1" spans="1:50">
      <c r="A1" t="s">
        <v>864</v>
      </c>
      <c r="AL1" s="64" t="s">
        <v>865</v>
      </c>
      <c r="AM1" s="65"/>
      <c r="AN1" s="65"/>
      <c r="AO1" s="65"/>
      <c r="AP1" s="65"/>
      <c r="AQ1" s="65"/>
      <c r="AR1" s="53"/>
      <c r="AS1" s="53"/>
      <c r="AT1" s="53"/>
      <c r="AU1" s="53"/>
      <c r="AV1" s="53"/>
      <c r="AW1" s="53"/>
      <c r="AX1" s="53"/>
    </row>
    <row r="2" spans="1:50">
      <c r="AL2" s="1139" t="s">
        <v>497</v>
      </c>
      <c r="AM2" s="1139"/>
      <c r="AN2" s="1139"/>
      <c r="AO2" s="1139"/>
      <c r="AP2" s="1139"/>
      <c r="AQ2" s="1139"/>
      <c r="AR2" s="1139"/>
      <c r="AS2" s="1139"/>
      <c r="AT2" s="1139"/>
      <c r="AU2" s="1139"/>
      <c r="AV2" s="1139"/>
      <c r="AW2" s="1139"/>
      <c r="AX2" s="53"/>
    </row>
    <row r="3" spans="1:50">
      <c r="AL3" s="1139"/>
      <c r="AM3" s="1139"/>
      <c r="AN3" s="1139"/>
      <c r="AO3" s="1139"/>
      <c r="AP3" s="1139"/>
      <c r="AQ3" s="1139"/>
      <c r="AR3" s="1139"/>
      <c r="AS3" s="1139"/>
      <c r="AT3" s="1139"/>
      <c r="AU3" s="1139"/>
      <c r="AV3" s="1139"/>
      <c r="AW3" s="1139"/>
      <c r="AX3" s="53"/>
    </row>
    <row r="4" spans="1:50">
      <c r="H4" s="624" t="str">
        <f>IF(ISBLANK('一括記入シート（最初）'!$C$14),"",'一括記入シート（最初）'!$C$14)</f>
        <v>○○水土里会</v>
      </c>
      <c r="I4" s="1033"/>
      <c r="J4" s="1033"/>
      <c r="K4" s="1033"/>
      <c r="L4" s="1033"/>
      <c r="M4" s="1033"/>
      <c r="N4" s="1033"/>
      <c r="O4" s="1033"/>
      <c r="P4" s="1033"/>
      <c r="Q4" s="1033"/>
      <c r="R4" s="1033"/>
      <c r="S4" s="1033"/>
      <c r="T4" s="1033"/>
      <c r="U4" s="1033"/>
      <c r="V4" s="1033"/>
      <c r="W4" s="1033"/>
      <c r="X4" s="1033"/>
      <c r="Y4" s="1033"/>
      <c r="Z4" s="1033"/>
      <c r="AA4" s="1033"/>
      <c r="AB4" s="1033"/>
      <c r="AC4" s="1033"/>
      <c r="AD4" s="1033"/>
      <c r="AE4" s="1033"/>
      <c r="AF4" s="1033"/>
      <c r="AG4" s="1033"/>
      <c r="AH4" s="1033"/>
      <c r="AI4" s="1033"/>
      <c r="AJ4" s="1033"/>
      <c r="AK4" s="625"/>
      <c r="AL4" s="62"/>
      <c r="AM4" s="53"/>
      <c r="AN4" s="53"/>
      <c r="AO4" s="53"/>
      <c r="AP4" s="53"/>
      <c r="AQ4" s="53"/>
      <c r="AR4" s="53"/>
      <c r="AS4" s="53"/>
      <c r="AT4" s="53"/>
      <c r="AU4" s="53"/>
      <c r="AV4" s="53"/>
      <c r="AW4" s="53"/>
      <c r="AX4" s="53"/>
    </row>
    <row r="5" spans="1:50">
      <c r="H5" s="1135" t="str">
        <f>IF(ISBLANK('一括記入シート（最初）'!$C$41),"",'一括記入シート（最初）'!$C$41)</f>
        <v>代表</v>
      </c>
      <c r="I5" s="1135"/>
      <c r="J5" s="1135"/>
      <c r="K5" s="1135" t="str">
        <f>IF(ISBLANK('一括記入シート（最初）'!$C$42),"",'一括記入シート（最初）'!$C$42)</f>
        <v>副代表</v>
      </c>
      <c r="L5" s="1135"/>
      <c r="M5" s="1135"/>
      <c r="N5" s="1135" t="str">
        <f>IF(ISBLANK('一括記入シート（最初）'!$C$43),"",'一括記入シート（最初）'!$C$43)</f>
        <v>事務局長</v>
      </c>
      <c r="O5" s="1135"/>
      <c r="P5" s="1135"/>
      <c r="Q5" s="1135" t="str">
        <f>IF(ISBLANK('一括記入シート（最初）'!$C$44),"",'一括記入シート（最初）'!$C$44)</f>
        <v>会計</v>
      </c>
      <c r="R5" s="1135"/>
      <c r="S5" s="1135"/>
      <c r="T5" s="1135" t="str">
        <f>IF(ISBLANK('一括記入シート（最初）'!$C$45),"",'一括記入シート（最初）'!$C$45)</f>
        <v>　担当者（工事）</v>
      </c>
      <c r="U5" s="1135"/>
      <c r="V5" s="1135"/>
      <c r="W5" s="1135" t="str">
        <f>IF(ISBLANK('一括記入シート（最初）'!$C$46),"",'一括記入シート（最初）'!$C$46)</f>
        <v/>
      </c>
      <c r="X5" s="1135"/>
      <c r="Y5" s="1135"/>
      <c r="Z5" s="1135" t="str">
        <f>IF(ISBLANK('一括記入シート（最初）'!$C$47),"",'一括記入シート（最初）'!$C$47)</f>
        <v/>
      </c>
      <c r="AA5" s="1135"/>
      <c r="AB5" s="1135"/>
      <c r="AC5" s="1135" t="str">
        <f>IF(ISBLANK('一括記入シート（最初）'!$C$48),"",'一括記入シート（最初）'!$C$48)</f>
        <v/>
      </c>
      <c r="AD5" s="1135"/>
      <c r="AE5" s="1135"/>
      <c r="AF5" s="1135" t="str">
        <f>IF(ISBLANK('一括記入シート（最初）'!$C$49),"",'一括記入シート（最初）'!$C$49)</f>
        <v/>
      </c>
      <c r="AG5" s="1135"/>
      <c r="AH5" s="1135"/>
      <c r="AI5" s="1135" t="str">
        <f>IF(ISBLANK('一括記入シート（最初）'!$C$50),"",'一括記入シート（最初）'!$C$50)</f>
        <v/>
      </c>
      <c r="AJ5" s="1135"/>
      <c r="AK5" s="1135"/>
      <c r="AL5" s="351" t="s">
        <v>608</v>
      </c>
      <c r="AM5" s="352"/>
      <c r="AN5" s="352"/>
      <c r="AO5" s="352"/>
      <c r="AP5" s="352"/>
      <c r="AQ5" s="352"/>
      <c r="AR5" s="352"/>
      <c r="AS5" s="352"/>
      <c r="AT5" s="352"/>
      <c r="AU5" s="352"/>
      <c r="AV5" s="53"/>
      <c r="AW5" s="53"/>
      <c r="AX5" s="53"/>
    </row>
    <row r="6" spans="1:50">
      <c r="H6" s="881"/>
      <c r="I6" s="881"/>
      <c r="J6" s="881"/>
      <c r="K6" s="881"/>
      <c r="L6" s="881"/>
      <c r="M6" s="881"/>
      <c r="N6" s="881"/>
      <c r="O6" s="881"/>
      <c r="P6" s="881"/>
      <c r="Q6" s="881"/>
      <c r="R6" s="881"/>
      <c r="S6" s="881"/>
      <c r="T6" s="881"/>
      <c r="U6" s="881"/>
      <c r="V6" s="881"/>
      <c r="W6" s="881"/>
      <c r="X6" s="881"/>
      <c r="Y6" s="881"/>
      <c r="Z6" s="881"/>
      <c r="AA6" s="881"/>
      <c r="AB6" s="881"/>
      <c r="AC6" s="881"/>
      <c r="AD6" s="881"/>
      <c r="AE6" s="881"/>
      <c r="AF6" s="881"/>
      <c r="AG6" s="881"/>
      <c r="AH6" s="881"/>
      <c r="AI6" s="881"/>
      <c r="AJ6" s="881"/>
      <c r="AK6" s="881"/>
      <c r="AL6" s="351" t="s">
        <v>288</v>
      </c>
      <c r="AM6" s="351"/>
      <c r="AN6" s="351"/>
      <c r="AO6" s="351"/>
      <c r="AP6" s="351"/>
      <c r="AQ6" s="352"/>
      <c r="AR6" s="352"/>
      <c r="AS6" s="352"/>
      <c r="AT6" s="352"/>
      <c r="AU6" s="352"/>
      <c r="AV6" s="53"/>
      <c r="AW6" s="53"/>
      <c r="AX6" s="53"/>
    </row>
    <row r="7" spans="1:50">
      <c r="H7" s="881"/>
      <c r="I7" s="881"/>
      <c r="J7" s="881"/>
      <c r="K7" s="881"/>
      <c r="L7" s="881"/>
      <c r="M7" s="881"/>
      <c r="N7" s="881"/>
      <c r="O7" s="881"/>
      <c r="P7" s="881"/>
      <c r="Q7" s="881"/>
      <c r="R7" s="881"/>
      <c r="S7" s="881"/>
      <c r="T7" s="881"/>
      <c r="U7" s="881"/>
      <c r="V7" s="881"/>
      <c r="W7" s="881"/>
      <c r="X7" s="881"/>
      <c r="Y7" s="881"/>
      <c r="Z7" s="881"/>
      <c r="AA7" s="881"/>
      <c r="AB7" s="881"/>
      <c r="AC7" s="881"/>
      <c r="AD7" s="881"/>
      <c r="AE7" s="881"/>
      <c r="AF7" s="881"/>
      <c r="AG7" s="881"/>
      <c r="AH7" s="881"/>
      <c r="AI7" s="881"/>
      <c r="AJ7" s="881"/>
      <c r="AK7" s="881"/>
      <c r="AL7" s="1217" t="s">
        <v>737</v>
      </c>
      <c r="AM7" s="1218"/>
      <c r="AN7" s="1218"/>
      <c r="AO7" s="1218"/>
      <c r="AP7" s="1218"/>
      <c r="AQ7" s="1218"/>
      <c r="AR7" s="1218"/>
      <c r="AS7" s="53"/>
      <c r="AT7" s="53"/>
      <c r="AU7" s="53"/>
      <c r="AV7" s="53"/>
      <c r="AW7" s="53"/>
      <c r="AX7" s="53"/>
    </row>
    <row r="8" spans="1:50">
      <c r="H8" s="881"/>
      <c r="I8" s="881"/>
      <c r="J8" s="881"/>
      <c r="K8" s="881"/>
      <c r="L8" s="881"/>
      <c r="M8" s="881"/>
      <c r="N8" s="881"/>
      <c r="O8" s="881"/>
      <c r="P8" s="881"/>
      <c r="Q8" s="881"/>
      <c r="R8" s="881"/>
      <c r="S8" s="881"/>
      <c r="T8" s="881"/>
      <c r="U8" s="881"/>
      <c r="V8" s="881"/>
      <c r="W8" s="881"/>
      <c r="X8" s="881"/>
      <c r="Y8" s="881"/>
      <c r="Z8" s="881"/>
      <c r="AA8" s="881"/>
      <c r="AB8" s="881"/>
      <c r="AC8" s="881"/>
      <c r="AD8" s="881"/>
      <c r="AE8" s="881"/>
      <c r="AF8" s="881"/>
      <c r="AG8" s="881"/>
      <c r="AH8" s="881"/>
      <c r="AI8" s="881"/>
      <c r="AJ8" s="881"/>
      <c r="AK8" s="881"/>
      <c r="AL8" s="1217"/>
      <c r="AM8" s="1218"/>
      <c r="AN8" s="1218"/>
      <c r="AO8" s="1218"/>
      <c r="AP8" s="1218"/>
      <c r="AQ8" s="1218"/>
      <c r="AR8" s="1218"/>
      <c r="AS8" s="53"/>
      <c r="AT8" s="53"/>
      <c r="AU8" s="53"/>
      <c r="AV8" s="53"/>
      <c r="AW8" s="53"/>
      <c r="AX8" s="53"/>
    </row>
    <row r="9" spans="1:50">
      <c r="H9" s="881"/>
      <c r="I9" s="881"/>
      <c r="J9" s="881"/>
      <c r="K9" s="881"/>
      <c r="L9" s="881"/>
      <c r="M9" s="881"/>
      <c r="N9" s="881"/>
      <c r="O9" s="881"/>
      <c r="P9" s="881"/>
      <c r="Q9" s="881"/>
      <c r="R9" s="881"/>
      <c r="S9" s="881"/>
      <c r="T9" s="881"/>
      <c r="U9" s="881"/>
      <c r="V9" s="881"/>
      <c r="W9" s="881"/>
      <c r="X9" s="881"/>
      <c r="Y9" s="881"/>
      <c r="Z9" s="881"/>
      <c r="AA9" s="881"/>
      <c r="AB9" s="881"/>
      <c r="AC9" s="881"/>
      <c r="AD9" s="881"/>
      <c r="AE9" s="881"/>
      <c r="AF9" s="881"/>
      <c r="AG9" s="881"/>
      <c r="AH9" s="881"/>
      <c r="AI9" s="881"/>
      <c r="AJ9" s="881"/>
      <c r="AK9" s="881"/>
      <c r="AL9" s="53"/>
      <c r="AM9" s="1008" t="s">
        <v>498</v>
      </c>
      <c r="AN9" s="1008"/>
      <c r="AO9" s="1008"/>
      <c r="AP9" s="1008"/>
      <c r="AQ9" s="1008"/>
      <c r="AR9" s="1008"/>
      <c r="AS9" s="1008"/>
      <c r="AT9" s="1008"/>
      <c r="AU9" s="1008"/>
      <c r="AV9" s="1008"/>
      <c r="AW9" s="1008"/>
      <c r="AX9" s="1008"/>
    </row>
    <row r="10" spans="1:50" ht="13.2" customHeight="1">
      <c r="AL10" s="53"/>
      <c r="AM10" s="1008"/>
      <c r="AN10" s="1008"/>
      <c r="AO10" s="1008"/>
      <c r="AP10" s="1008"/>
      <c r="AQ10" s="1008"/>
      <c r="AR10" s="1008"/>
      <c r="AS10" s="1008"/>
      <c r="AT10" s="1008"/>
      <c r="AU10" s="1008"/>
      <c r="AV10" s="1008"/>
      <c r="AW10" s="1008"/>
      <c r="AX10" s="1008"/>
    </row>
    <row r="11" spans="1:50" ht="13.2" customHeight="1">
      <c r="AL11" s="53"/>
      <c r="AM11" s="1008"/>
      <c r="AN11" s="1008"/>
      <c r="AO11" s="1008"/>
      <c r="AP11" s="1008"/>
      <c r="AQ11" s="1008"/>
      <c r="AR11" s="1008"/>
      <c r="AS11" s="1008"/>
      <c r="AT11" s="1008"/>
      <c r="AU11" s="1008"/>
      <c r="AV11" s="1008"/>
      <c r="AW11" s="1008"/>
      <c r="AX11" s="1008"/>
    </row>
    <row r="12" spans="1:50" ht="13.2" customHeight="1">
      <c r="A12" s="2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20"/>
      <c r="AL12" s="53"/>
      <c r="AM12" s="1008"/>
      <c r="AN12" s="1008"/>
      <c r="AO12" s="1008"/>
      <c r="AP12" s="1008"/>
      <c r="AQ12" s="1008"/>
      <c r="AR12" s="1008"/>
      <c r="AS12" s="1008"/>
      <c r="AT12" s="1008"/>
      <c r="AU12" s="1008"/>
      <c r="AV12" s="1008"/>
      <c r="AW12" s="1008"/>
      <c r="AX12" s="1008"/>
    </row>
    <row r="13" spans="1:50" ht="13.2" customHeight="1">
      <c r="A13" s="4"/>
      <c r="AK13" s="21"/>
      <c r="AL13" s="53"/>
      <c r="AM13" s="1008"/>
      <c r="AN13" s="1008"/>
      <c r="AO13" s="1008"/>
      <c r="AP13" s="1008"/>
      <c r="AQ13" s="1008"/>
      <c r="AR13" s="1008"/>
      <c r="AS13" s="1008"/>
      <c r="AT13" s="1008"/>
      <c r="AU13" s="1008"/>
      <c r="AV13" s="1008"/>
      <c r="AW13" s="1008"/>
      <c r="AX13" s="1008"/>
    </row>
    <row r="14" spans="1:50">
      <c r="A14" s="1235" t="s">
        <v>261</v>
      </c>
      <c r="B14" s="1236"/>
      <c r="C14" s="1236"/>
      <c r="D14" s="1236"/>
      <c r="E14" s="1236"/>
      <c r="F14" s="1236"/>
      <c r="G14" s="1236"/>
      <c r="H14" s="1236"/>
      <c r="I14" s="1236"/>
      <c r="J14" s="1236"/>
      <c r="K14" s="1236"/>
      <c r="L14" s="1236"/>
      <c r="M14" s="1236"/>
      <c r="N14" s="1236"/>
      <c r="O14" s="1236"/>
      <c r="P14" s="1236"/>
      <c r="Q14" s="1236"/>
      <c r="R14" s="1236"/>
      <c r="S14" s="1236"/>
      <c r="T14" s="1236"/>
      <c r="U14" s="1236"/>
      <c r="V14" s="1236"/>
      <c r="W14" s="1236"/>
      <c r="X14" s="1236"/>
      <c r="Y14" s="1236"/>
      <c r="Z14" s="1236"/>
      <c r="AA14" s="1236"/>
      <c r="AB14" s="1236"/>
      <c r="AC14" s="1236"/>
      <c r="AD14" s="1236"/>
      <c r="AE14" s="1236"/>
      <c r="AF14" s="1236"/>
      <c r="AG14" s="1236"/>
      <c r="AH14" s="1236"/>
      <c r="AI14" s="1236"/>
      <c r="AJ14" s="1236"/>
      <c r="AK14" s="1237"/>
      <c r="AL14" s="53"/>
      <c r="AM14" s="53"/>
      <c r="AN14" s="53"/>
      <c r="AO14" s="53"/>
      <c r="AP14" s="53"/>
      <c r="AQ14" s="53"/>
      <c r="AR14" s="53"/>
      <c r="AS14" s="53"/>
      <c r="AT14" s="53"/>
      <c r="AU14" s="53"/>
      <c r="AV14" s="53"/>
      <c r="AW14" s="53"/>
      <c r="AX14" s="53"/>
    </row>
    <row r="15" spans="1:50">
      <c r="A15" s="1235"/>
      <c r="B15" s="1236"/>
      <c r="C15" s="1236"/>
      <c r="D15" s="1236"/>
      <c r="E15" s="1236"/>
      <c r="F15" s="1236"/>
      <c r="G15" s="1236"/>
      <c r="H15" s="1236"/>
      <c r="I15" s="1236"/>
      <c r="J15" s="1236"/>
      <c r="K15" s="1236"/>
      <c r="L15" s="1236"/>
      <c r="M15" s="1236"/>
      <c r="N15" s="1236"/>
      <c r="O15" s="1236"/>
      <c r="P15" s="1236"/>
      <c r="Q15" s="1236"/>
      <c r="R15" s="1236"/>
      <c r="S15" s="1236"/>
      <c r="T15" s="1236"/>
      <c r="U15" s="1236"/>
      <c r="V15" s="1236"/>
      <c r="W15" s="1236"/>
      <c r="X15" s="1236"/>
      <c r="Y15" s="1236"/>
      <c r="Z15" s="1236"/>
      <c r="AA15" s="1236"/>
      <c r="AB15" s="1236"/>
      <c r="AC15" s="1236"/>
      <c r="AD15" s="1236"/>
      <c r="AE15" s="1236"/>
      <c r="AF15" s="1236"/>
      <c r="AG15" s="1236"/>
      <c r="AH15" s="1236"/>
      <c r="AI15" s="1236"/>
      <c r="AJ15" s="1236"/>
      <c r="AK15" s="1237"/>
      <c r="AL15" s="53"/>
      <c r="AM15" s="53"/>
      <c r="AN15" s="53"/>
      <c r="AO15" s="53"/>
      <c r="AP15" s="53"/>
      <c r="AQ15" s="53"/>
      <c r="AR15" s="53"/>
      <c r="AS15" s="53"/>
      <c r="AT15" s="53"/>
      <c r="AU15" s="53"/>
      <c r="AV15" s="53"/>
      <c r="AW15" s="53"/>
      <c r="AX15" s="53"/>
    </row>
    <row r="16" spans="1:50" ht="13.5" customHeight="1">
      <c r="A16" s="25"/>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6"/>
      <c r="AL16" s="53"/>
      <c r="AM16" s="53"/>
      <c r="AN16" s="53"/>
      <c r="AO16" s="53"/>
      <c r="AP16" s="53"/>
      <c r="AQ16" s="53"/>
      <c r="AR16" s="53"/>
      <c r="AS16" s="53"/>
      <c r="AT16" s="53"/>
      <c r="AU16" s="53"/>
      <c r="AV16" s="53"/>
      <c r="AW16" s="53"/>
      <c r="AX16" s="53"/>
    </row>
    <row r="17" spans="1:50" ht="14.4">
      <c r="A17" s="192"/>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696" t="str">
        <f>IF(ISBLANK('一括記入シート（最初）'!$E$148),"",'一括記入シート（最初）'!$E$148)</f>
        <v>令和年月日</v>
      </c>
      <c r="AB17" s="696"/>
      <c r="AC17" s="696"/>
      <c r="AD17" s="696"/>
      <c r="AE17" s="696"/>
      <c r="AF17" s="696"/>
      <c r="AG17" s="696"/>
      <c r="AH17" s="696"/>
      <c r="AI17" s="696"/>
      <c r="AJ17" s="696"/>
      <c r="AK17" s="1238"/>
      <c r="AL17" s="1138" t="s">
        <v>262</v>
      </c>
      <c r="AM17" s="1139"/>
      <c r="AN17" s="1139"/>
      <c r="AO17" s="1139"/>
      <c r="AP17" s="1139"/>
      <c r="AQ17" s="1139"/>
      <c r="AR17" s="1139"/>
      <c r="AS17" s="353"/>
      <c r="AT17" s="353"/>
      <c r="AU17" s="353"/>
      <c r="AV17" s="353"/>
      <c r="AW17" s="353"/>
      <c r="AX17" s="353"/>
    </row>
    <row r="18" spans="1:50" ht="14.4">
      <c r="A18" s="192"/>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93"/>
      <c r="AL18" s="53"/>
      <c r="AM18" s="53"/>
      <c r="AN18" s="53"/>
      <c r="AO18" s="53"/>
      <c r="AP18" s="53"/>
      <c r="AQ18" s="53"/>
      <c r="AR18" s="53"/>
      <c r="AS18" s="353"/>
      <c r="AT18" s="353"/>
      <c r="AU18" s="353"/>
      <c r="AV18" s="353"/>
      <c r="AW18" s="353"/>
      <c r="AX18" s="353"/>
    </row>
    <row r="19" spans="1:50" ht="14.4">
      <c r="A19" s="192"/>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93"/>
      <c r="AL19" s="53"/>
      <c r="AM19" s="53"/>
      <c r="AN19" s="53"/>
      <c r="AO19" s="53"/>
      <c r="AP19" s="53"/>
      <c r="AQ19" s="53"/>
      <c r="AR19" s="53"/>
      <c r="AS19" s="353"/>
      <c r="AT19" s="353"/>
      <c r="AU19" s="353"/>
      <c r="AV19" s="353"/>
      <c r="AW19" s="353"/>
      <c r="AX19" s="353"/>
    </row>
    <row r="20" spans="1:50" ht="14.4">
      <c r="A20" s="192"/>
      <c r="B20" s="147"/>
      <c r="C20" s="147"/>
      <c r="D20" s="147"/>
      <c r="E20" s="147"/>
      <c r="F20" s="147"/>
      <c r="G20" s="147"/>
      <c r="H20" s="147"/>
      <c r="I20" s="147"/>
      <c r="J20" s="147"/>
      <c r="K20" s="147"/>
      <c r="L20" s="147"/>
      <c r="M20" s="147"/>
      <c r="N20" s="147"/>
      <c r="O20" s="147"/>
      <c r="P20" s="147"/>
      <c r="Q20" s="147"/>
      <c r="R20" s="147" t="s">
        <v>263</v>
      </c>
      <c r="T20" s="147"/>
      <c r="U20" s="147"/>
      <c r="V20" s="147"/>
      <c r="W20" s="147"/>
      <c r="X20" s="1208" t="str">
        <f>IF(ISBLANK('一括記入シート（最初）'!$C$140),"",'一括記入シート（最初）'!$C$140)</f>
        <v>○○</v>
      </c>
      <c r="Y20" s="1208"/>
      <c r="Z20" s="1208"/>
      <c r="AA20" s="1208" t="str">
        <f>IF(ISBLANK('一括記入シート（最初）'!$C$141),"",'一括記入シート（最初）'!$C$141)</f>
        <v>〇〇　〇〇</v>
      </c>
      <c r="AB20" s="1208"/>
      <c r="AC20" s="1208"/>
      <c r="AD20" s="1208"/>
      <c r="AE20" s="1208"/>
      <c r="AF20" s="1208"/>
      <c r="AG20" s="1208"/>
      <c r="AH20" s="1208"/>
      <c r="AI20" s="1208"/>
      <c r="AJ20" s="227" t="s">
        <v>405</v>
      </c>
      <c r="AK20" s="193"/>
      <c r="AL20" s="1138" t="s">
        <v>611</v>
      </c>
      <c r="AM20" s="1139"/>
      <c r="AN20" s="1139"/>
      <c r="AO20" s="1139"/>
      <c r="AP20" s="1139"/>
      <c r="AQ20" s="1139"/>
      <c r="AR20" s="1139"/>
      <c r="AS20" s="353"/>
      <c r="AT20" s="353"/>
      <c r="AU20" s="353"/>
      <c r="AV20" s="353"/>
      <c r="AW20" s="353"/>
      <c r="AX20" s="353"/>
    </row>
    <row r="21" spans="1:50" ht="14.4">
      <c r="A21" s="192"/>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93"/>
      <c r="AL21" s="53"/>
      <c r="AM21" s="53"/>
      <c r="AN21" s="53"/>
      <c r="AO21" s="53"/>
      <c r="AP21" s="53"/>
      <c r="AQ21" s="53"/>
      <c r="AR21" s="53"/>
      <c r="AS21" s="353"/>
      <c r="AT21" s="353"/>
      <c r="AU21" s="353"/>
      <c r="AV21" s="353"/>
      <c r="AW21" s="353"/>
      <c r="AX21" s="353"/>
    </row>
    <row r="22" spans="1:50" ht="14.4">
      <c r="A22" s="192"/>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93"/>
      <c r="AL22" s="53"/>
      <c r="AM22" s="53"/>
      <c r="AN22" s="53"/>
      <c r="AO22" s="53"/>
      <c r="AP22" s="53"/>
      <c r="AQ22" s="53"/>
      <c r="AR22" s="53"/>
      <c r="AS22" s="353"/>
      <c r="AT22" s="353"/>
      <c r="AU22" s="353"/>
      <c r="AV22" s="353"/>
      <c r="AW22" s="353"/>
      <c r="AX22" s="353"/>
    </row>
    <row r="23" spans="1:50" ht="14.4">
      <c r="A23" s="192"/>
      <c r="B23" s="147" t="s">
        <v>264</v>
      </c>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93"/>
      <c r="AL23" s="53"/>
      <c r="AM23" s="53"/>
      <c r="AN23" s="53"/>
      <c r="AO23" s="53"/>
      <c r="AP23" s="53"/>
      <c r="AQ23" s="53"/>
      <c r="AR23" s="53"/>
      <c r="AS23" s="353"/>
      <c r="AT23" s="353"/>
      <c r="AU23" s="353"/>
      <c r="AV23" s="353"/>
      <c r="AW23" s="353"/>
      <c r="AX23" s="353"/>
    </row>
    <row r="24" spans="1:50" ht="14.4">
      <c r="A24" s="192"/>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93"/>
      <c r="AL24" s="53"/>
      <c r="AM24" s="53"/>
      <c r="AN24" s="53"/>
      <c r="AO24" s="53"/>
      <c r="AP24" s="53"/>
      <c r="AQ24" s="53"/>
      <c r="AR24" s="53"/>
      <c r="AS24" s="353"/>
      <c r="AT24" s="353"/>
      <c r="AU24" s="353"/>
      <c r="AV24" s="353"/>
      <c r="AW24" s="353"/>
      <c r="AX24" s="353"/>
    </row>
    <row r="25" spans="1:50" ht="14.4">
      <c r="A25" s="192"/>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93"/>
      <c r="AL25" s="53"/>
      <c r="AM25" s="53"/>
      <c r="AN25" s="53"/>
      <c r="AO25" s="53"/>
      <c r="AP25" s="53"/>
      <c r="AQ25" s="53"/>
      <c r="AR25" s="53"/>
      <c r="AS25" s="353"/>
      <c r="AT25" s="353"/>
      <c r="AU25" s="353"/>
      <c r="AV25" s="353"/>
      <c r="AW25" s="353"/>
      <c r="AX25" s="353"/>
    </row>
    <row r="26" spans="1:50" ht="14.4">
      <c r="A26" s="192"/>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93"/>
      <c r="AL26" s="53"/>
      <c r="AM26" s="53"/>
      <c r="AN26" s="53"/>
      <c r="AO26" s="53"/>
      <c r="AP26" s="53"/>
      <c r="AQ26" s="53"/>
      <c r="AR26" s="53"/>
      <c r="AS26" s="353"/>
      <c r="AT26" s="353"/>
      <c r="AU26" s="353"/>
      <c r="AV26" s="353"/>
      <c r="AW26" s="353"/>
      <c r="AX26" s="353"/>
    </row>
    <row r="27" spans="1:50" ht="14.4">
      <c r="A27" s="192"/>
      <c r="B27" s="147"/>
      <c r="C27" s="147"/>
      <c r="D27" s="147"/>
      <c r="E27" s="147"/>
      <c r="F27" s="147"/>
      <c r="G27" s="147"/>
      <c r="H27" s="147"/>
      <c r="I27" s="147"/>
      <c r="J27" s="147"/>
      <c r="K27" s="147"/>
      <c r="L27" s="147"/>
      <c r="M27" s="147"/>
      <c r="N27" s="147"/>
      <c r="O27" s="147"/>
      <c r="P27" s="147"/>
      <c r="Q27" s="147"/>
      <c r="R27" s="147"/>
      <c r="S27" s="147" t="s">
        <v>176</v>
      </c>
      <c r="T27" s="147"/>
      <c r="U27" s="147"/>
      <c r="V27" s="147"/>
      <c r="W27" s="147"/>
      <c r="X27" s="147"/>
      <c r="Y27" s="147"/>
      <c r="Z27" s="147"/>
      <c r="AA27" s="147"/>
      <c r="AB27" s="147"/>
      <c r="AC27" s="147"/>
      <c r="AD27" s="147"/>
      <c r="AE27" s="147"/>
      <c r="AF27" s="147"/>
      <c r="AG27" s="147"/>
      <c r="AH27" s="147"/>
      <c r="AI27" s="147"/>
      <c r="AJ27" s="147"/>
      <c r="AK27" s="193"/>
      <c r="AL27" s="53"/>
      <c r="AM27" s="53"/>
      <c r="AN27" s="53"/>
      <c r="AO27" s="53"/>
      <c r="AP27" s="53"/>
      <c r="AQ27" s="53"/>
      <c r="AR27" s="53"/>
      <c r="AS27" s="353"/>
      <c r="AT27" s="353"/>
      <c r="AU27" s="353"/>
      <c r="AV27" s="353"/>
      <c r="AW27" s="353"/>
      <c r="AX27" s="353"/>
    </row>
    <row r="28" spans="1:50" ht="14.4">
      <c r="A28" s="192"/>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93"/>
      <c r="AL28" s="53"/>
      <c r="AM28" s="53"/>
      <c r="AN28" s="53"/>
      <c r="AO28" s="53"/>
      <c r="AP28" s="53"/>
      <c r="AQ28" s="53"/>
      <c r="AR28" s="53"/>
      <c r="AS28" s="353"/>
      <c r="AT28" s="353"/>
      <c r="AU28" s="353"/>
      <c r="AV28" s="353"/>
      <c r="AW28" s="353"/>
      <c r="AX28" s="353"/>
    </row>
    <row r="29" spans="1:50">
      <c r="A29" s="1131" t="s">
        <v>265</v>
      </c>
      <c r="B29" s="1131"/>
      <c r="C29" s="1131"/>
      <c r="D29" s="1131"/>
      <c r="E29" s="1131"/>
      <c r="F29" s="1131"/>
      <c r="G29" s="1131"/>
      <c r="H29" s="1131"/>
      <c r="I29" s="1131"/>
      <c r="J29" s="1131"/>
      <c r="K29" s="1131"/>
      <c r="L29" s="1221" t="str">
        <f>IF(ISBLANK('一括記入シート（最初）'!$C$13),"",'一括記入シート（最初）'!$C$13)</f>
        <v>令和　7　年度</v>
      </c>
      <c r="M29" s="1221"/>
      <c r="N29" s="1221"/>
      <c r="O29" s="1221"/>
      <c r="P29" s="1221"/>
      <c r="Q29" s="1221"/>
      <c r="R29" s="1221"/>
      <c r="S29" s="1221"/>
      <c r="T29" s="1221"/>
      <c r="U29" s="1221"/>
      <c r="V29" s="1221"/>
      <c r="W29" s="1221"/>
      <c r="X29" s="1221"/>
      <c r="Y29" s="1221"/>
      <c r="Z29" s="1221"/>
      <c r="AA29" s="1221"/>
      <c r="AB29" s="1221"/>
      <c r="AC29" s="1221"/>
      <c r="AD29" s="1221"/>
      <c r="AE29" s="1221"/>
      <c r="AF29" s="1221"/>
      <c r="AG29" s="1221"/>
      <c r="AH29" s="1221"/>
      <c r="AI29" s="1221"/>
      <c r="AJ29" s="1221"/>
      <c r="AK29" s="1221"/>
      <c r="AL29" s="62"/>
      <c r="AM29" s="53"/>
      <c r="AN29" s="53"/>
      <c r="AO29" s="53"/>
      <c r="AP29" s="53"/>
      <c r="AQ29" s="53"/>
      <c r="AR29" s="53"/>
      <c r="AS29" s="353"/>
      <c r="AT29" s="353"/>
      <c r="AU29" s="353"/>
      <c r="AV29" s="353"/>
      <c r="AW29" s="353"/>
      <c r="AX29" s="353"/>
    </row>
    <row r="30" spans="1:50">
      <c r="A30" s="1131"/>
      <c r="B30" s="1131"/>
      <c r="C30" s="1131"/>
      <c r="D30" s="1131"/>
      <c r="E30" s="1131"/>
      <c r="F30" s="1131"/>
      <c r="G30" s="1131"/>
      <c r="H30" s="1131"/>
      <c r="I30" s="1131"/>
      <c r="J30" s="1131"/>
      <c r="K30" s="1131"/>
      <c r="L30" s="1221"/>
      <c r="M30" s="1221"/>
      <c r="N30" s="1221"/>
      <c r="O30" s="1221"/>
      <c r="P30" s="1221"/>
      <c r="Q30" s="1221"/>
      <c r="R30" s="1221"/>
      <c r="S30" s="1221"/>
      <c r="T30" s="1221"/>
      <c r="U30" s="1221"/>
      <c r="V30" s="1221"/>
      <c r="W30" s="1221"/>
      <c r="X30" s="1221"/>
      <c r="Y30" s="1221"/>
      <c r="Z30" s="1221"/>
      <c r="AA30" s="1221"/>
      <c r="AB30" s="1221"/>
      <c r="AC30" s="1221"/>
      <c r="AD30" s="1221"/>
      <c r="AE30" s="1221"/>
      <c r="AF30" s="1221"/>
      <c r="AG30" s="1221"/>
      <c r="AH30" s="1221"/>
      <c r="AI30" s="1221"/>
      <c r="AJ30" s="1221"/>
      <c r="AK30" s="1221"/>
      <c r="AL30" s="62"/>
      <c r="AM30" s="53"/>
      <c r="AN30" s="53"/>
      <c r="AO30" s="53"/>
      <c r="AP30" s="53"/>
      <c r="AQ30" s="53"/>
      <c r="AR30" s="53"/>
      <c r="AS30" s="353"/>
      <c r="AT30" s="353"/>
      <c r="AU30" s="353"/>
      <c r="AV30" s="353"/>
      <c r="AW30" s="353"/>
      <c r="AX30" s="353"/>
    </row>
    <row r="31" spans="1:50" ht="6.75" customHeight="1">
      <c r="A31" s="1131" t="s">
        <v>41</v>
      </c>
      <c r="B31" s="1131"/>
      <c r="C31" s="1131"/>
      <c r="D31" s="1131"/>
      <c r="E31" s="1131"/>
      <c r="F31" s="1131"/>
      <c r="G31" s="1131"/>
      <c r="H31" s="1131"/>
      <c r="I31" s="1131"/>
      <c r="J31" s="1131"/>
      <c r="K31" s="1131"/>
      <c r="L31" s="206"/>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8"/>
      <c r="AL31" s="62"/>
      <c r="AM31" s="53"/>
      <c r="AN31" s="53"/>
      <c r="AO31" s="53"/>
      <c r="AP31" s="53"/>
      <c r="AQ31" s="53"/>
      <c r="AR31" s="53"/>
      <c r="AS31" s="353"/>
      <c r="AT31" s="353"/>
      <c r="AU31" s="353"/>
      <c r="AV31" s="353"/>
      <c r="AW31" s="353"/>
      <c r="AX31" s="353"/>
    </row>
    <row r="32" spans="1:50" ht="14.4">
      <c r="A32" s="1131"/>
      <c r="B32" s="1131"/>
      <c r="C32" s="1131"/>
      <c r="D32" s="1131"/>
      <c r="E32" s="1131"/>
      <c r="F32" s="1131"/>
      <c r="G32" s="1131"/>
      <c r="H32" s="1131"/>
      <c r="I32" s="1131"/>
      <c r="J32" s="1131"/>
      <c r="K32" s="1131"/>
      <c r="L32" s="201"/>
      <c r="M32" s="1220" t="str">
        <f>$L$29</f>
        <v>令和　7　年度</v>
      </c>
      <c r="N32" s="1220"/>
      <c r="O32" s="1220"/>
      <c r="P32" s="1220"/>
      <c r="Q32" s="1220"/>
      <c r="R32" s="696" t="s">
        <v>1135</v>
      </c>
      <c r="S32" s="696"/>
      <c r="T32" s="696"/>
      <c r="U32" s="696"/>
      <c r="V32" s="696"/>
      <c r="W32" s="696"/>
      <c r="X32" s="696"/>
      <c r="Y32" s="696"/>
      <c r="Z32" s="696"/>
      <c r="AA32" s="696"/>
      <c r="AB32" s="696"/>
      <c r="AC32" s="696"/>
      <c r="AD32" s="696"/>
      <c r="AE32" s="696"/>
      <c r="AF32" s="696"/>
      <c r="AG32" s="696"/>
      <c r="AH32" s="696"/>
      <c r="AI32" s="696"/>
      <c r="AJ32" s="696"/>
      <c r="AK32" s="211"/>
      <c r="AL32" s="62"/>
      <c r="AM32" s="53"/>
      <c r="AN32" s="53"/>
      <c r="AO32" s="53"/>
      <c r="AP32" s="53"/>
      <c r="AQ32" s="53"/>
      <c r="AR32" s="53"/>
      <c r="AS32" s="353"/>
      <c r="AT32" s="353"/>
      <c r="AU32" s="353"/>
      <c r="AV32" s="353"/>
      <c r="AW32" s="353"/>
      <c r="AX32" s="353"/>
    </row>
    <row r="33" spans="1:50" ht="14.4">
      <c r="A33" s="1131"/>
      <c r="B33" s="1131"/>
      <c r="C33" s="1131"/>
      <c r="D33" s="1131"/>
      <c r="E33" s="1131"/>
      <c r="F33" s="1131"/>
      <c r="G33" s="1131"/>
      <c r="H33" s="1131"/>
      <c r="I33" s="1131"/>
      <c r="J33" s="1131"/>
      <c r="K33" s="1131"/>
      <c r="L33" s="201"/>
      <c r="M33" s="1208" t="str">
        <f>IF(ISBLANK('一括記入シート（最初）'!$C$14),"",'一括記入シート（最初）'!$C$14)</f>
        <v>○○水土里会</v>
      </c>
      <c r="N33" s="1208"/>
      <c r="O33" s="1208"/>
      <c r="P33" s="1208"/>
      <c r="Q33" s="1208"/>
      <c r="R33" s="1208"/>
      <c r="S33" s="1208"/>
      <c r="T33" s="1208"/>
      <c r="U33" s="1219" t="str">
        <f>IF(ISBLANK('一括記入シート（最初）'!$C$25),"",'一括記入シート（最初）'!$C$25)</f>
        <v>用水路補修工事</v>
      </c>
      <c r="V33" s="1219"/>
      <c r="W33" s="1219"/>
      <c r="X33" s="1219"/>
      <c r="Y33" s="1219"/>
      <c r="Z33" s="1219"/>
      <c r="AA33" s="1219"/>
      <c r="AB33" s="1219"/>
      <c r="AC33" s="1219"/>
      <c r="AD33" s="1219"/>
      <c r="AE33" s="1219"/>
      <c r="AF33" s="1219"/>
      <c r="AG33" s="1219"/>
      <c r="AH33" s="1219"/>
      <c r="AI33" s="210"/>
      <c r="AJ33" s="210"/>
      <c r="AK33" s="211"/>
      <c r="AL33" s="62"/>
      <c r="AM33" s="53"/>
      <c r="AN33" s="53"/>
      <c r="AO33" s="53"/>
      <c r="AP33" s="53"/>
      <c r="AQ33" s="53"/>
      <c r="AR33" s="53"/>
      <c r="AS33" s="353"/>
      <c r="AT33" s="353"/>
      <c r="AU33" s="353"/>
      <c r="AV33" s="353"/>
      <c r="AW33" s="353"/>
      <c r="AX33" s="353"/>
    </row>
    <row r="34" spans="1:50" ht="7.5" customHeight="1">
      <c r="A34" s="1131"/>
      <c r="B34" s="1131"/>
      <c r="C34" s="1131"/>
      <c r="D34" s="1131"/>
      <c r="E34" s="1131"/>
      <c r="F34" s="1131"/>
      <c r="G34" s="1131"/>
      <c r="H34" s="1131"/>
      <c r="I34" s="1131"/>
      <c r="J34" s="1131"/>
      <c r="K34" s="1131"/>
      <c r="L34" s="212"/>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4"/>
      <c r="AL34" s="62"/>
      <c r="AM34" s="53"/>
      <c r="AN34" s="53"/>
      <c r="AO34" s="53"/>
      <c r="AP34" s="53"/>
      <c r="AQ34" s="53"/>
      <c r="AR34" s="53"/>
      <c r="AS34" s="353"/>
      <c r="AT34" s="353"/>
      <c r="AU34" s="353"/>
      <c r="AV34" s="353"/>
      <c r="AW34" s="353"/>
      <c r="AX34" s="353"/>
    </row>
    <row r="35" spans="1:50">
      <c r="A35" s="1131" t="s">
        <v>177</v>
      </c>
      <c r="B35" s="1131"/>
      <c r="C35" s="1131"/>
      <c r="D35" s="1131"/>
      <c r="E35" s="1131"/>
      <c r="F35" s="1131"/>
      <c r="G35" s="1131"/>
      <c r="H35" s="1131"/>
      <c r="I35" s="1131"/>
      <c r="J35" s="1131"/>
      <c r="K35" s="1131"/>
      <c r="L35" s="1221" t="str">
        <f>IF(ISBLANK('一括記入シート（最初）'!$C$24),"",'一括記入シート（最初）'!$C$24)</f>
        <v>上田市〇〇（△△）</v>
      </c>
      <c r="M35" s="1221"/>
      <c r="N35" s="1221"/>
      <c r="O35" s="1221"/>
      <c r="P35" s="1221"/>
      <c r="Q35" s="1221"/>
      <c r="R35" s="1221"/>
      <c r="S35" s="1221"/>
      <c r="T35" s="1221"/>
      <c r="U35" s="1221"/>
      <c r="V35" s="1221"/>
      <c r="W35" s="1221"/>
      <c r="X35" s="1221"/>
      <c r="Y35" s="1221"/>
      <c r="Z35" s="1221"/>
      <c r="AA35" s="1221"/>
      <c r="AB35" s="1221"/>
      <c r="AC35" s="1221"/>
      <c r="AD35" s="1221"/>
      <c r="AE35" s="1221"/>
      <c r="AF35" s="1221"/>
      <c r="AG35" s="1221"/>
      <c r="AH35" s="1221"/>
      <c r="AI35" s="1221"/>
      <c r="AJ35" s="1221"/>
      <c r="AK35" s="1221"/>
      <c r="AL35" s="62"/>
      <c r="AM35" s="53"/>
      <c r="AN35" s="53"/>
      <c r="AO35" s="53"/>
      <c r="AP35" s="53"/>
      <c r="AQ35" s="53"/>
      <c r="AR35" s="53"/>
      <c r="AS35" s="353"/>
      <c r="AT35" s="353"/>
      <c r="AU35" s="353"/>
      <c r="AV35" s="353"/>
      <c r="AW35" s="353"/>
      <c r="AX35" s="353"/>
    </row>
    <row r="36" spans="1:50">
      <c r="A36" s="1131"/>
      <c r="B36" s="1131"/>
      <c r="C36" s="1131"/>
      <c r="D36" s="1131"/>
      <c r="E36" s="1131"/>
      <c r="F36" s="1131"/>
      <c r="G36" s="1131"/>
      <c r="H36" s="1131"/>
      <c r="I36" s="1131"/>
      <c r="J36" s="1131"/>
      <c r="K36" s="1131"/>
      <c r="L36" s="1221"/>
      <c r="M36" s="1221"/>
      <c r="N36" s="1221"/>
      <c r="O36" s="1221"/>
      <c r="P36" s="1221"/>
      <c r="Q36" s="1221"/>
      <c r="R36" s="1221"/>
      <c r="S36" s="1221"/>
      <c r="T36" s="1221"/>
      <c r="U36" s="1221"/>
      <c r="V36" s="1221"/>
      <c r="W36" s="1221"/>
      <c r="X36" s="1221"/>
      <c r="Y36" s="1221"/>
      <c r="Z36" s="1221"/>
      <c r="AA36" s="1221"/>
      <c r="AB36" s="1221"/>
      <c r="AC36" s="1221"/>
      <c r="AD36" s="1221"/>
      <c r="AE36" s="1221"/>
      <c r="AF36" s="1221"/>
      <c r="AG36" s="1221"/>
      <c r="AH36" s="1221"/>
      <c r="AI36" s="1221"/>
      <c r="AJ36" s="1221"/>
      <c r="AK36" s="1221"/>
      <c r="AL36" s="62"/>
      <c r="AM36" s="53"/>
      <c r="AN36" s="53"/>
      <c r="AO36" s="53"/>
      <c r="AP36" s="53"/>
      <c r="AQ36" s="53"/>
      <c r="AR36" s="53"/>
      <c r="AS36" s="353"/>
      <c r="AT36" s="353"/>
      <c r="AU36" s="353"/>
      <c r="AV36" s="353"/>
      <c r="AW36" s="353"/>
      <c r="AX36" s="353"/>
    </row>
    <row r="37" spans="1:50" ht="9.75" customHeight="1">
      <c r="A37" s="1131" t="s">
        <v>266</v>
      </c>
      <c r="B37" s="1131"/>
      <c r="C37" s="1131"/>
      <c r="D37" s="1131"/>
      <c r="E37" s="1131"/>
      <c r="F37" s="1131"/>
      <c r="G37" s="1131"/>
      <c r="H37" s="1131"/>
      <c r="I37" s="1131"/>
      <c r="J37" s="1131"/>
      <c r="K37" s="1131"/>
      <c r="L37" s="206"/>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8"/>
      <c r="AL37" s="62"/>
      <c r="AM37" s="53"/>
      <c r="AN37" s="53"/>
      <c r="AO37" s="53"/>
      <c r="AP37" s="53"/>
      <c r="AQ37" s="53"/>
      <c r="AR37" s="53"/>
      <c r="AS37" s="353"/>
      <c r="AT37" s="353"/>
      <c r="AU37" s="353"/>
      <c r="AV37" s="353"/>
      <c r="AW37" s="353"/>
      <c r="AX37" s="353"/>
    </row>
    <row r="38" spans="1:50" ht="18.75" customHeight="1">
      <c r="A38" s="1131"/>
      <c r="B38" s="1131"/>
      <c r="C38" s="1131"/>
      <c r="D38" s="1131"/>
      <c r="E38" s="1131"/>
      <c r="F38" s="1131"/>
      <c r="G38" s="1131"/>
      <c r="H38" s="1131"/>
      <c r="I38" s="1131"/>
      <c r="J38" s="1131"/>
      <c r="K38" s="1131"/>
      <c r="L38" s="201"/>
      <c r="M38" s="209" t="s">
        <v>267</v>
      </c>
      <c r="N38" s="210"/>
      <c r="O38" s="1226">
        <f>IF(ISBLANK('一括記入シート（最初）'!$C$143),"",'一括記入シート（最初）'!$C$143)</f>
        <v>1100000</v>
      </c>
      <c r="P38" s="1226"/>
      <c r="Q38" s="1226"/>
      <c r="R38" s="1226"/>
      <c r="S38" s="1226"/>
      <c r="T38" s="1226"/>
      <c r="U38" s="1226"/>
      <c r="V38" s="210"/>
      <c r="W38" s="209" t="s">
        <v>35</v>
      </c>
      <c r="X38" s="210"/>
      <c r="Y38" s="210"/>
      <c r="Z38" s="210"/>
      <c r="AA38" s="210"/>
      <c r="AB38" s="210"/>
      <c r="AC38" s="210"/>
      <c r="AD38" s="210"/>
      <c r="AE38" s="210"/>
      <c r="AF38" s="210"/>
      <c r="AG38" s="210"/>
      <c r="AH38" s="210"/>
      <c r="AI38" s="210"/>
      <c r="AJ38" s="210"/>
      <c r="AK38" s="211"/>
      <c r="AL38" s="1138" t="s">
        <v>268</v>
      </c>
      <c r="AM38" s="1139"/>
      <c r="AN38" s="1139"/>
      <c r="AO38" s="1139"/>
      <c r="AP38" s="1139"/>
      <c r="AQ38" s="1139"/>
      <c r="AR38" s="1139"/>
      <c r="AS38" s="353"/>
      <c r="AT38" s="353"/>
      <c r="AU38" s="353"/>
      <c r="AV38" s="353"/>
      <c r="AW38" s="353"/>
      <c r="AX38" s="353"/>
    </row>
    <row r="39" spans="1:50" ht="9" customHeight="1">
      <c r="A39" s="1131"/>
      <c r="B39" s="1131"/>
      <c r="C39" s="1131"/>
      <c r="D39" s="1131"/>
      <c r="E39" s="1131"/>
      <c r="F39" s="1131"/>
      <c r="G39" s="1131"/>
      <c r="H39" s="1131"/>
      <c r="I39" s="1131"/>
      <c r="J39" s="1131"/>
      <c r="K39" s="1131"/>
      <c r="L39" s="212"/>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4"/>
      <c r="AL39" s="62"/>
      <c r="AM39" s="53"/>
      <c r="AN39" s="53"/>
      <c r="AO39" s="53"/>
      <c r="AP39" s="53"/>
      <c r="AQ39" s="53"/>
      <c r="AR39" s="53"/>
      <c r="AS39" s="353"/>
      <c r="AT39" s="353"/>
      <c r="AU39" s="353"/>
      <c r="AV39" s="353"/>
      <c r="AW39" s="353"/>
      <c r="AX39" s="353"/>
    </row>
    <row r="40" spans="1:50">
      <c r="A40" s="1131" t="s">
        <v>269</v>
      </c>
      <c r="B40" s="1131"/>
      <c r="C40" s="1131"/>
      <c r="D40" s="1131"/>
      <c r="E40" s="1131"/>
      <c r="F40" s="1131"/>
      <c r="G40" s="1131"/>
      <c r="H40" s="1131"/>
      <c r="I40" s="1131"/>
      <c r="J40" s="1131"/>
      <c r="K40" s="1131"/>
      <c r="L40" s="1227" t="str">
        <f>IF(ISBLANK('一括記入シート（最初）'!$J$68),"",'一括記入シート（最初）'!$J$68)</f>
        <v>長野県上田市○○</v>
      </c>
      <c r="M40" s="1228"/>
      <c r="N40" s="1228"/>
      <c r="O40" s="1228"/>
      <c r="P40" s="1228"/>
      <c r="Q40" s="1228"/>
      <c r="R40" s="1228"/>
      <c r="S40" s="1228"/>
      <c r="T40" s="1228"/>
      <c r="U40" s="1228"/>
      <c r="V40" s="1228"/>
      <c r="W40" s="1228"/>
      <c r="X40" s="1228"/>
      <c r="Y40" s="1228"/>
      <c r="Z40" s="1228"/>
      <c r="AA40" s="1228"/>
      <c r="AB40" s="1228"/>
      <c r="AC40" s="1228"/>
      <c r="AD40" s="1228"/>
      <c r="AE40" s="1228"/>
      <c r="AF40" s="1228"/>
      <c r="AG40" s="1228"/>
      <c r="AH40" s="1228"/>
      <c r="AI40" s="1228"/>
      <c r="AJ40" s="1228"/>
      <c r="AK40" s="1229"/>
      <c r="AL40" s="96"/>
      <c r="AM40" s="97"/>
      <c r="AN40" s="97"/>
      <c r="AO40" s="97"/>
      <c r="AP40" s="97"/>
      <c r="AQ40" s="97"/>
      <c r="AR40" s="97"/>
      <c r="AS40" s="353"/>
      <c r="AT40" s="353"/>
      <c r="AU40" s="353"/>
      <c r="AV40" s="353"/>
      <c r="AW40" s="353"/>
      <c r="AX40" s="353"/>
    </row>
    <row r="41" spans="1:50">
      <c r="A41" s="1131"/>
      <c r="B41" s="1131"/>
      <c r="C41" s="1131"/>
      <c r="D41" s="1131"/>
      <c r="E41" s="1131"/>
      <c r="F41" s="1131"/>
      <c r="G41" s="1131"/>
      <c r="H41" s="1131"/>
      <c r="I41" s="1131"/>
      <c r="J41" s="1131"/>
      <c r="K41" s="1131"/>
      <c r="L41" s="1055"/>
      <c r="M41" s="1230"/>
      <c r="N41" s="1230"/>
      <c r="O41" s="1230"/>
      <c r="P41" s="1230"/>
      <c r="Q41" s="1230"/>
      <c r="R41" s="1230"/>
      <c r="S41" s="1230"/>
      <c r="T41" s="1230"/>
      <c r="U41" s="1230"/>
      <c r="V41" s="1230"/>
      <c r="W41" s="1230"/>
      <c r="X41" s="1230"/>
      <c r="Y41" s="1230"/>
      <c r="Z41" s="1230"/>
      <c r="AA41" s="1230"/>
      <c r="AB41" s="1230"/>
      <c r="AC41" s="1230"/>
      <c r="AD41" s="1230"/>
      <c r="AE41" s="1230"/>
      <c r="AF41" s="1230"/>
      <c r="AG41" s="1230"/>
      <c r="AH41" s="1230"/>
      <c r="AI41" s="1230"/>
      <c r="AJ41" s="1230"/>
      <c r="AK41" s="1231"/>
      <c r="AL41" s="96"/>
      <c r="AM41" s="97"/>
      <c r="AN41" s="97"/>
      <c r="AO41" s="97"/>
      <c r="AP41" s="97"/>
      <c r="AQ41" s="97"/>
      <c r="AR41" s="97"/>
      <c r="AS41" s="353"/>
      <c r="AT41" s="353"/>
      <c r="AU41" s="353"/>
      <c r="AV41" s="353"/>
      <c r="AW41" s="353"/>
      <c r="AX41" s="353"/>
    </row>
    <row r="42" spans="1:50">
      <c r="A42" s="1131"/>
      <c r="B42" s="1131"/>
      <c r="C42" s="1131"/>
      <c r="D42" s="1131"/>
      <c r="E42" s="1131"/>
      <c r="F42" s="1131"/>
      <c r="G42" s="1131"/>
      <c r="H42" s="1131"/>
      <c r="I42" s="1131"/>
      <c r="J42" s="1131"/>
      <c r="K42" s="1131"/>
      <c r="L42" s="1055" t="str">
        <f>IF(ISBLANK('一括記入シート（最初）'!$F$74),"",'一括記入シート（最初）'!$F$74)</f>
        <v>(株)A建設</v>
      </c>
      <c r="M42" s="1230"/>
      <c r="N42" s="1230"/>
      <c r="O42" s="1230"/>
      <c r="P42" s="1230"/>
      <c r="Q42" s="1230"/>
      <c r="R42" s="1230"/>
      <c r="S42" s="1230"/>
      <c r="T42" s="1230"/>
      <c r="U42" s="1230"/>
      <c r="V42" s="1230"/>
      <c r="W42" s="1230"/>
      <c r="X42" s="1230"/>
      <c r="Y42" s="1230"/>
      <c r="Z42" s="1230"/>
      <c r="AA42" s="1230"/>
      <c r="AB42" s="1230"/>
      <c r="AC42" s="1230"/>
      <c r="AD42" s="1230"/>
      <c r="AE42" s="1230"/>
      <c r="AF42" s="1230"/>
      <c r="AG42" s="1230"/>
      <c r="AH42" s="1230"/>
      <c r="AI42" s="1230"/>
      <c r="AJ42" s="1230"/>
      <c r="AK42" s="1231"/>
      <c r="AL42" s="96"/>
      <c r="AM42" s="97"/>
      <c r="AN42" s="97"/>
      <c r="AO42" s="97"/>
      <c r="AP42" s="97"/>
      <c r="AQ42" s="97"/>
      <c r="AR42" s="97"/>
      <c r="AS42" s="353"/>
      <c r="AT42" s="353"/>
      <c r="AU42" s="353"/>
      <c r="AV42" s="353"/>
      <c r="AW42" s="353"/>
      <c r="AX42" s="353"/>
    </row>
    <row r="43" spans="1:50">
      <c r="A43" s="1131"/>
      <c r="B43" s="1131"/>
      <c r="C43" s="1131"/>
      <c r="D43" s="1131"/>
      <c r="E43" s="1131"/>
      <c r="F43" s="1131"/>
      <c r="G43" s="1131"/>
      <c r="H43" s="1131"/>
      <c r="I43" s="1131"/>
      <c r="J43" s="1131"/>
      <c r="K43" s="1131"/>
      <c r="L43" s="1055"/>
      <c r="M43" s="1230"/>
      <c r="N43" s="1230"/>
      <c r="O43" s="1230"/>
      <c r="P43" s="1230"/>
      <c r="Q43" s="1230"/>
      <c r="R43" s="1230"/>
      <c r="S43" s="1230"/>
      <c r="T43" s="1230"/>
      <c r="U43" s="1230"/>
      <c r="V43" s="1230"/>
      <c r="W43" s="1230"/>
      <c r="X43" s="1230"/>
      <c r="Y43" s="1230"/>
      <c r="Z43" s="1230"/>
      <c r="AA43" s="1230"/>
      <c r="AB43" s="1230"/>
      <c r="AC43" s="1230"/>
      <c r="AD43" s="1230"/>
      <c r="AE43" s="1230"/>
      <c r="AF43" s="1230"/>
      <c r="AG43" s="1230"/>
      <c r="AH43" s="1230"/>
      <c r="AI43" s="1230"/>
      <c r="AJ43" s="1230"/>
      <c r="AK43" s="1231"/>
      <c r="AL43" s="96"/>
      <c r="AM43" s="97"/>
      <c r="AN43" s="97"/>
      <c r="AO43" s="97"/>
      <c r="AP43" s="97"/>
      <c r="AQ43" s="97"/>
      <c r="AR43" s="97"/>
      <c r="AS43" s="353"/>
      <c r="AT43" s="353"/>
      <c r="AU43" s="353"/>
      <c r="AV43" s="353"/>
      <c r="AW43" s="353"/>
      <c r="AX43" s="353"/>
    </row>
    <row r="44" spans="1:50">
      <c r="A44" s="1131"/>
      <c r="B44" s="1131"/>
      <c r="C44" s="1131"/>
      <c r="D44" s="1131"/>
      <c r="E44" s="1131"/>
      <c r="F44" s="1131"/>
      <c r="G44" s="1131"/>
      <c r="H44" s="1131"/>
      <c r="I44" s="1131"/>
      <c r="J44" s="1131"/>
      <c r="K44" s="1131"/>
      <c r="L44" s="1055" t="str">
        <f>IF(ISBLANK('一括記入シート（最初）'!$I$68),"",'一括記入シート（最初）'!$I$68)</f>
        <v>○○　○○</v>
      </c>
      <c r="M44" s="1230"/>
      <c r="N44" s="1230"/>
      <c r="O44" s="1230"/>
      <c r="P44" s="1230"/>
      <c r="Q44" s="1230"/>
      <c r="R44" s="1230"/>
      <c r="S44" s="1230"/>
      <c r="T44" s="1230"/>
      <c r="U44" s="1230"/>
      <c r="V44" s="1230"/>
      <c r="W44" s="1230"/>
      <c r="X44" s="1230"/>
      <c r="Y44" s="1230"/>
      <c r="Z44" s="1230"/>
      <c r="AA44" s="1230"/>
      <c r="AB44" s="1230"/>
      <c r="AC44" s="1230"/>
      <c r="AD44" s="1230"/>
      <c r="AE44" s="1230"/>
      <c r="AF44" s="1230"/>
      <c r="AG44" s="1230"/>
      <c r="AH44" s="1230"/>
      <c r="AI44" s="1230"/>
      <c r="AJ44" s="1230"/>
      <c r="AK44" s="1231"/>
      <c r="AL44" s="96"/>
      <c r="AM44" s="97"/>
      <c r="AN44" s="97"/>
      <c r="AO44" s="97"/>
      <c r="AP44" s="97"/>
      <c r="AQ44" s="97"/>
      <c r="AR44" s="97"/>
      <c r="AS44" s="353"/>
      <c r="AT44" s="353"/>
      <c r="AU44" s="353"/>
      <c r="AV44" s="353"/>
      <c r="AW44" s="353"/>
      <c r="AX44" s="353"/>
    </row>
    <row r="45" spans="1:50">
      <c r="A45" s="1131"/>
      <c r="B45" s="1131"/>
      <c r="C45" s="1131"/>
      <c r="D45" s="1131"/>
      <c r="E45" s="1131"/>
      <c r="F45" s="1131"/>
      <c r="G45" s="1131"/>
      <c r="H45" s="1131"/>
      <c r="I45" s="1131"/>
      <c r="J45" s="1131"/>
      <c r="K45" s="1131"/>
      <c r="L45" s="1232"/>
      <c r="M45" s="1233"/>
      <c r="N45" s="1233"/>
      <c r="O45" s="1233"/>
      <c r="P45" s="1233"/>
      <c r="Q45" s="1233"/>
      <c r="R45" s="1233"/>
      <c r="S45" s="1233"/>
      <c r="T45" s="1233"/>
      <c r="U45" s="1233"/>
      <c r="V45" s="1233"/>
      <c r="W45" s="1233"/>
      <c r="X45" s="1233"/>
      <c r="Y45" s="1233"/>
      <c r="Z45" s="1233"/>
      <c r="AA45" s="1233"/>
      <c r="AB45" s="1233"/>
      <c r="AC45" s="1233"/>
      <c r="AD45" s="1233"/>
      <c r="AE45" s="1233"/>
      <c r="AF45" s="1233"/>
      <c r="AG45" s="1233"/>
      <c r="AH45" s="1233"/>
      <c r="AI45" s="1233"/>
      <c r="AJ45" s="1233"/>
      <c r="AK45" s="1234"/>
      <c r="AL45" s="96"/>
      <c r="AM45" s="97"/>
      <c r="AN45" s="97"/>
      <c r="AO45" s="97"/>
      <c r="AP45" s="97"/>
      <c r="AQ45" s="97"/>
      <c r="AR45" s="97"/>
      <c r="AS45" s="353"/>
      <c r="AT45" s="353"/>
      <c r="AU45" s="353"/>
      <c r="AV45" s="353"/>
      <c r="AW45" s="353"/>
      <c r="AX45" s="353"/>
    </row>
    <row r="46" spans="1:50">
      <c r="A46" s="1131" t="s">
        <v>270</v>
      </c>
      <c r="B46" s="1131"/>
      <c r="C46" s="1131"/>
      <c r="D46" s="1131"/>
      <c r="E46" s="1131"/>
      <c r="F46" s="1131"/>
      <c r="G46" s="1131"/>
      <c r="H46" s="1131"/>
      <c r="I46" s="1131"/>
      <c r="J46" s="1131"/>
      <c r="K46" s="1131"/>
      <c r="L46" s="1221" t="str">
        <f>IF(ISBLANK('一括記入シート（最初）'!$E$79),"",'一括記入シート（最初）'!$E$79)</f>
        <v>令和年月日</v>
      </c>
      <c r="M46" s="1221"/>
      <c r="N46" s="1221"/>
      <c r="O46" s="1221"/>
      <c r="P46" s="1221"/>
      <c r="Q46" s="1221"/>
      <c r="R46" s="1221"/>
      <c r="S46" s="1221"/>
      <c r="T46" s="1221"/>
      <c r="U46" s="1221"/>
      <c r="V46" s="1221"/>
      <c r="W46" s="1221"/>
      <c r="X46" s="1221"/>
      <c r="Y46" s="1221"/>
      <c r="Z46" s="1221"/>
      <c r="AA46" s="1221"/>
      <c r="AB46" s="1221"/>
      <c r="AC46" s="1221"/>
      <c r="AD46" s="1221"/>
      <c r="AE46" s="1221"/>
      <c r="AF46" s="1221"/>
      <c r="AG46" s="1221"/>
      <c r="AH46" s="1221"/>
      <c r="AI46" s="1221"/>
      <c r="AJ46" s="1221"/>
      <c r="AK46" s="1221"/>
      <c r="AL46" s="62"/>
      <c r="AM46" s="53"/>
      <c r="AN46" s="53" t="s">
        <v>307</v>
      </c>
      <c r="AO46" s="53"/>
      <c r="AP46" s="53"/>
      <c r="AQ46" s="53"/>
      <c r="AR46" s="53"/>
      <c r="AS46" s="353"/>
      <c r="AT46" s="353"/>
      <c r="AU46" s="353"/>
      <c r="AV46" s="353"/>
      <c r="AW46" s="353"/>
      <c r="AX46" s="353"/>
    </row>
    <row r="47" spans="1:50">
      <c r="A47" s="1131"/>
      <c r="B47" s="1131"/>
      <c r="C47" s="1131"/>
      <c r="D47" s="1131"/>
      <c r="E47" s="1131"/>
      <c r="F47" s="1131"/>
      <c r="G47" s="1131"/>
      <c r="H47" s="1131"/>
      <c r="I47" s="1131"/>
      <c r="J47" s="1131"/>
      <c r="K47" s="1131"/>
      <c r="L47" s="1221"/>
      <c r="M47" s="1221"/>
      <c r="N47" s="1221"/>
      <c r="O47" s="1221"/>
      <c r="P47" s="1221"/>
      <c r="Q47" s="1221"/>
      <c r="R47" s="1221"/>
      <c r="S47" s="1221"/>
      <c r="T47" s="1221"/>
      <c r="U47" s="1221"/>
      <c r="V47" s="1221"/>
      <c r="W47" s="1221"/>
      <c r="X47" s="1221"/>
      <c r="Y47" s="1221"/>
      <c r="Z47" s="1221"/>
      <c r="AA47" s="1221"/>
      <c r="AB47" s="1221"/>
      <c r="AC47" s="1221"/>
      <c r="AD47" s="1221"/>
      <c r="AE47" s="1221"/>
      <c r="AF47" s="1221"/>
      <c r="AG47" s="1221"/>
      <c r="AH47" s="1221"/>
      <c r="AI47" s="1221"/>
      <c r="AJ47" s="1221"/>
      <c r="AK47" s="1221"/>
      <c r="AL47" s="62"/>
      <c r="AM47" s="53"/>
      <c r="AN47" s="53"/>
      <c r="AO47" s="53"/>
      <c r="AP47" s="53"/>
      <c r="AQ47" s="53"/>
      <c r="AR47" s="53"/>
      <c r="AS47" s="353"/>
      <c r="AT47" s="353"/>
      <c r="AU47" s="353"/>
      <c r="AV47" s="353"/>
      <c r="AW47" s="353"/>
      <c r="AX47" s="353"/>
    </row>
    <row r="48" spans="1:50">
      <c r="A48" s="1131" t="s">
        <v>271</v>
      </c>
      <c r="B48" s="1131"/>
      <c r="C48" s="1131"/>
      <c r="D48" s="1131"/>
      <c r="E48" s="1131"/>
      <c r="F48" s="1131"/>
      <c r="G48" s="1131"/>
      <c r="H48" s="1131"/>
      <c r="I48" s="1131"/>
      <c r="J48" s="1131"/>
      <c r="K48" s="1131"/>
      <c r="L48" s="1221" t="str">
        <f>IF('一括記入シート（最初）'!$C$122="",'一括記入シート（最初）'!$E$86,'一括記入シート（最初）'!$E$122)</f>
        <v>令和年月日</v>
      </c>
      <c r="M48" s="1221"/>
      <c r="N48" s="1221"/>
      <c r="O48" s="1221"/>
      <c r="P48" s="1221"/>
      <c r="Q48" s="1221"/>
      <c r="R48" s="1221"/>
      <c r="S48" s="1221"/>
      <c r="T48" s="1221"/>
      <c r="U48" s="1221"/>
      <c r="V48" s="1221"/>
      <c r="W48" s="1221"/>
      <c r="X48" s="1221"/>
      <c r="Y48" s="1221"/>
      <c r="Z48" s="1221"/>
      <c r="AA48" s="1221"/>
      <c r="AB48" s="1221"/>
      <c r="AC48" s="1221"/>
      <c r="AD48" s="1221"/>
      <c r="AE48" s="1221"/>
      <c r="AF48" s="1221"/>
      <c r="AG48" s="1221"/>
      <c r="AH48" s="1221"/>
      <c r="AI48" s="1221"/>
      <c r="AJ48" s="1221"/>
      <c r="AK48" s="1221"/>
      <c r="AL48" s="62"/>
      <c r="AM48" s="53"/>
      <c r="AN48" s="53" t="s">
        <v>178</v>
      </c>
      <c r="AO48" s="53"/>
      <c r="AP48" s="53"/>
      <c r="AQ48" s="53"/>
      <c r="AR48" s="53"/>
      <c r="AS48" s="353"/>
      <c r="AT48" s="353"/>
      <c r="AU48" s="353"/>
      <c r="AV48" s="353"/>
      <c r="AW48" s="353"/>
      <c r="AX48" s="353"/>
    </row>
    <row r="49" spans="1:53">
      <c r="A49" s="1131"/>
      <c r="B49" s="1131"/>
      <c r="C49" s="1131"/>
      <c r="D49" s="1131"/>
      <c r="E49" s="1131"/>
      <c r="F49" s="1131"/>
      <c r="G49" s="1131"/>
      <c r="H49" s="1131"/>
      <c r="I49" s="1131"/>
      <c r="J49" s="1131"/>
      <c r="K49" s="1131"/>
      <c r="L49" s="1221"/>
      <c r="M49" s="1221"/>
      <c r="N49" s="1221"/>
      <c r="O49" s="1221"/>
      <c r="P49" s="1221"/>
      <c r="Q49" s="1221"/>
      <c r="R49" s="1221"/>
      <c r="S49" s="1221"/>
      <c r="T49" s="1221"/>
      <c r="U49" s="1221"/>
      <c r="V49" s="1221"/>
      <c r="W49" s="1221"/>
      <c r="X49" s="1221"/>
      <c r="Y49" s="1221"/>
      <c r="Z49" s="1221"/>
      <c r="AA49" s="1221"/>
      <c r="AB49" s="1221"/>
      <c r="AC49" s="1221"/>
      <c r="AD49" s="1221"/>
      <c r="AE49" s="1221"/>
      <c r="AF49" s="1221"/>
      <c r="AG49" s="1221"/>
      <c r="AH49" s="1221"/>
      <c r="AI49" s="1221"/>
      <c r="AJ49" s="1221"/>
      <c r="AK49" s="1221"/>
      <c r="AL49" s="62"/>
      <c r="AM49" s="53"/>
      <c r="AN49" s="53" t="s">
        <v>187</v>
      </c>
      <c r="AO49" s="53" t="s">
        <v>3</v>
      </c>
      <c r="AP49" s="53"/>
      <c r="AQ49" s="53"/>
      <c r="AR49" s="53"/>
      <c r="AS49" s="53" t="s">
        <v>188</v>
      </c>
      <c r="AT49" s="53"/>
      <c r="AU49" s="53"/>
      <c r="AV49" s="53"/>
      <c r="AW49" s="53"/>
      <c r="AX49" s="53"/>
      <c r="AY49" s="53"/>
      <c r="AZ49" s="53"/>
      <c r="BA49" s="53"/>
    </row>
    <row r="50" spans="1:53">
      <c r="A50" s="1131" t="s">
        <v>99</v>
      </c>
      <c r="B50" s="1131"/>
      <c r="C50" s="1131"/>
      <c r="D50" s="1131"/>
      <c r="E50" s="1131"/>
      <c r="F50" s="1131"/>
      <c r="G50" s="1131"/>
      <c r="H50" s="1131"/>
      <c r="I50" s="1131"/>
      <c r="J50" s="1131"/>
      <c r="K50" s="1131"/>
      <c r="L50" s="1221" t="str">
        <f>IF(ISBLANK('一括記入シート（最初）'!$E$145),"",'一括記入シート（最初）'!$E$145)</f>
        <v>令和年月日</v>
      </c>
      <c r="M50" s="1221"/>
      <c r="N50" s="1221"/>
      <c r="O50" s="1221"/>
      <c r="P50" s="1221"/>
      <c r="Q50" s="1221"/>
      <c r="R50" s="1221"/>
      <c r="S50" s="1221"/>
      <c r="T50" s="1221"/>
      <c r="U50" s="1221"/>
      <c r="V50" s="1221"/>
      <c r="W50" s="1221"/>
      <c r="X50" s="1221"/>
      <c r="Y50" s="1221"/>
      <c r="Z50" s="1221"/>
      <c r="AA50" s="1221"/>
      <c r="AB50" s="1221"/>
      <c r="AC50" s="1221"/>
      <c r="AD50" s="1221"/>
      <c r="AE50" s="1221"/>
      <c r="AF50" s="1221"/>
      <c r="AG50" s="1221"/>
      <c r="AH50" s="1221"/>
      <c r="AI50" s="1221"/>
      <c r="AJ50" s="1221"/>
      <c r="AK50" s="1221"/>
      <c r="AL50" s="62"/>
      <c r="AM50" s="53"/>
      <c r="AN50" s="53" t="s">
        <v>189</v>
      </c>
      <c r="AO50" s="53" t="s">
        <v>190</v>
      </c>
      <c r="AP50" s="53"/>
      <c r="AQ50" s="53"/>
      <c r="AR50" s="53"/>
      <c r="AS50" s="53"/>
      <c r="AT50" s="53"/>
      <c r="AU50" s="53"/>
      <c r="AV50" s="53"/>
      <c r="AW50" s="53"/>
      <c r="AX50" s="53"/>
      <c r="AY50" s="53"/>
      <c r="AZ50" s="53"/>
      <c r="BA50" s="53"/>
    </row>
    <row r="51" spans="1:53">
      <c r="A51" s="1131"/>
      <c r="B51" s="1131"/>
      <c r="C51" s="1131"/>
      <c r="D51" s="1131"/>
      <c r="E51" s="1131"/>
      <c r="F51" s="1131"/>
      <c r="G51" s="1131"/>
      <c r="H51" s="1131"/>
      <c r="I51" s="1131"/>
      <c r="J51" s="1131"/>
      <c r="K51" s="1131"/>
      <c r="L51" s="1221"/>
      <c r="M51" s="1221"/>
      <c r="N51" s="1221"/>
      <c r="O51" s="1221"/>
      <c r="P51" s="1221"/>
      <c r="Q51" s="1221"/>
      <c r="R51" s="1221"/>
      <c r="S51" s="1221"/>
      <c r="T51" s="1221"/>
      <c r="U51" s="1221"/>
      <c r="V51" s="1221"/>
      <c r="W51" s="1221"/>
      <c r="X51" s="1221"/>
      <c r="Y51" s="1221"/>
      <c r="Z51" s="1221"/>
      <c r="AA51" s="1221"/>
      <c r="AB51" s="1221"/>
      <c r="AC51" s="1221"/>
      <c r="AD51" s="1221"/>
      <c r="AE51" s="1221"/>
      <c r="AF51" s="1221"/>
      <c r="AG51" s="1221"/>
      <c r="AH51" s="1221"/>
      <c r="AI51" s="1221"/>
      <c r="AJ51" s="1221"/>
      <c r="AK51" s="1221"/>
      <c r="AL51" s="62"/>
      <c r="AM51" s="53"/>
      <c r="AN51" s="53"/>
      <c r="AO51" s="53" t="s">
        <v>191</v>
      </c>
      <c r="AP51" s="53"/>
      <c r="AQ51" s="53"/>
      <c r="AR51" s="53"/>
      <c r="AS51" s="53"/>
      <c r="AT51" s="53"/>
      <c r="AU51" s="53"/>
      <c r="AV51" s="53"/>
      <c r="AW51" s="53"/>
      <c r="AX51" s="53"/>
      <c r="AY51" s="53"/>
      <c r="AZ51" s="53"/>
      <c r="BA51" s="53"/>
    </row>
    <row r="52" spans="1:53" ht="13.2" customHeight="1">
      <c r="A52" s="1131" t="s">
        <v>100</v>
      </c>
      <c r="B52" s="1131"/>
      <c r="C52" s="1131"/>
      <c r="D52" s="1131"/>
      <c r="E52" s="1131"/>
      <c r="F52" s="1131"/>
      <c r="G52" s="1131"/>
      <c r="H52" s="1131"/>
      <c r="I52" s="1131"/>
      <c r="J52" s="1131"/>
      <c r="K52" s="1131"/>
      <c r="L52" s="1221" t="str">
        <f>IF(ISBLANK('一括記入シート（最初）'!$E$148),"",'一括記入シート（最初）'!$E$148)</f>
        <v>令和年月日</v>
      </c>
      <c r="M52" s="1221"/>
      <c r="N52" s="1221"/>
      <c r="O52" s="1221"/>
      <c r="P52" s="1221"/>
      <c r="Q52" s="1221"/>
      <c r="R52" s="1221"/>
      <c r="S52" s="1221"/>
      <c r="T52" s="1221"/>
      <c r="U52" s="1221"/>
      <c r="V52" s="1221"/>
      <c r="W52" s="1221"/>
      <c r="X52" s="1221"/>
      <c r="Y52" s="1221"/>
      <c r="Z52" s="1221"/>
      <c r="AA52" s="1221"/>
      <c r="AB52" s="1221"/>
      <c r="AC52" s="1221"/>
      <c r="AD52" s="1221"/>
      <c r="AE52" s="1221"/>
      <c r="AF52" s="1221"/>
      <c r="AG52" s="1221"/>
      <c r="AH52" s="1221"/>
      <c r="AI52" s="1221"/>
      <c r="AJ52" s="1221"/>
      <c r="AK52" s="1221"/>
      <c r="AL52" s="62"/>
      <c r="AM52" s="53"/>
      <c r="AN52" s="53"/>
      <c r="AO52" s="53" t="s">
        <v>305</v>
      </c>
      <c r="AP52" s="53"/>
      <c r="AQ52" s="53"/>
      <c r="AR52" s="53"/>
      <c r="AS52" s="53" t="s">
        <v>193</v>
      </c>
      <c r="AT52" s="53"/>
      <c r="AU52" s="53"/>
      <c r="AV52" s="53"/>
      <c r="AW52" s="53" t="s">
        <v>306</v>
      </c>
      <c r="AX52" s="53"/>
      <c r="AY52" s="53"/>
      <c r="AZ52" s="53"/>
      <c r="BA52" s="53" t="s">
        <v>193</v>
      </c>
    </row>
    <row r="53" spans="1:53" ht="13.2" customHeight="1">
      <c r="A53" s="1131"/>
      <c r="B53" s="1131"/>
      <c r="C53" s="1131"/>
      <c r="D53" s="1131"/>
      <c r="E53" s="1131"/>
      <c r="F53" s="1131"/>
      <c r="G53" s="1131"/>
      <c r="H53" s="1131"/>
      <c r="I53" s="1131"/>
      <c r="J53" s="1131"/>
      <c r="K53" s="1131"/>
      <c r="L53" s="1221"/>
      <c r="M53" s="1221"/>
      <c r="N53" s="1221"/>
      <c r="O53" s="1221"/>
      <c r="P53" s="1221"/>
      <c r="Q53" s="1221"/>
      <c r="R53" s="1221"/>
      <c r="S53" s="1221"/>
      <c r="T53" s="1221"/>
      <c r="U53" s="1221"/>
      <c r="V53" s="1221"/>
      <c r="W53" s="1221"/>
      <c r="X53" s="1221"/>
      <c r="Y53" s="1221"/>
      <c r="Z53" s="1221"/>
      <c r="AA53" s="1221"/>
      <c r="AB53" s="1221"/>
      <c r="AC53" s="1221"/>
      <c r="AD53" s="1221"/>
      <c r="AE53" s="1221"/>
      <c r="AF53" s="1221"/>
      <c r="AG53" s="1221"/>
      <c r="AH53" s="1221"/>
      <c r="AI53" s="1221"/>
      <c r="AJ53" s="1221"/>
      <c r="AK53" s="1221"/>
      <c r="AL53" s="62"/>
      <c r="AM53" s="53"/>
      <c r="AN53" s="53" t="s">
        <v>194</v>
      </c>
      <c r="AO53" s="53" t="s">
        <v>195</v>
      </c>
      <c r="AP53" s="53"/>
      <c r="AQ53" s="53"/>
      <c r="AR53" s="53"/>
      <c r="AS53" s="53"/>
      <c r="AT53" s="53"/>
      <c r="AU53" s="53"/>
      <c r="AV53" s="53"/>
      <c r="AW53" s="53"/>
      <c r="AX53" s="53"/>
      <c r="AY53" s="53"/>
      <c r="AZ53" s="53"/>
      <c r="BA53" s="53"/>
    </row>
    <row r="54" spans="1:53">
      <c r="A54" s="1131" t="s">
        <v>272</v>
      </c>
      <c r="B54" s="1131"/>
      <c r="C54" s="1131"/>
      <c r="D54" s="1131"/>
      <c r="E54" s="1131"/>
      <c r="F54" s="1131"/>
      <c r="G54" s="1131"/>
      <c r="H54" s="1131"/>
      <c r="I54" s="1131"/>
      <c r="J54" s="1131"/>
      <c r="K54" s="1131"/>
      <c r="L54" s="1221" t="s">
        <v>273</v>
      </c>
      <c r="M54" s="1221"/>
      <c r="N54" s="1221"/>
      <c r="O54" s="1221"/>
      <c r="P54" s="1221"/>
      <c r="Q54" s="1221"/>
      <c r="R54" s="1221"/>
      <c r="S54" s="1221"/>
      <c r="T54" s="1221"/>
      <c r="U54" s="1221"/>
      <c r="V54" s="1221"/>
      <c r="W54" s="1221"/>
      <c r="X54" s="1221"/>
      <c r="Y54" s="1221"/>
      <c r="Z54" s="1221"/>
      <c r="AA54" s="1221"/>
      <c r="AB54" s="1221"/>
      <c r="AC54" s="1221"/>
      <c r="AD54" s="1221"/>
      <c r="AE54" s="1221"/>
      <c r="AF54" s="1221"/>
      <c r="AG54" s="1221"/>
      <c r="AH54" s="1221"/>
      <c r="AI54" s="1221"/>
      <c r="AJ54" s="1221"/>
      <c r="AK54" s="1221"/>
      <c r="AL54" s="62"/>
      <c r="AM54" s="53"/>
      <c r="AN54" s="53"/>
      <c r="AO54" s="53" t="s">
        <v>196</v>
      </c>
      <c r="AP54" s="53"/>
      <c r="AQ54" s="53"/>
      <c r="AR54" s="53"/>
      <c r="AS54" s="53" t="s">
        <v>197</v>
      </c>
      <c r="AT54" s="53"/>
      <c r="AU54" s="53"/>
      <c r="AV54" s="53"/>
      <c r="AW54" s="53"/>
      <c r="AX54" s="53"/>
      <c r="AY54" s="53"/>
      <c r="AZ54" s="53"/>
      <c r="BA54" s="53"/>
    </row>
    <row r="55" spans="1:53">
      <c r="A55" s="1131"/>
      <c r="B55" s="1131"/>
      <c r="C55" s="1131"/>
      <c r="D55" s="1131"/>
      <c r="E55" s="1131"/>
      <c r="F55" s="1131"/>
      <c r="G55" s="1131"/>
      <c r="H55" s="1131"/>
      <c r="I55" s="1131"/>
      <c r="J55" s="1131"/>
      <c r="K55" s="1131"/>
      <c r="L55" s="1221"/>
      <c r="M55" s="1221"/>
      <c r="N55" s="1221"/>
      <c r="O55" s="1221"/>
      <c r="P55" s="1221"/>
      <c r="Q55" s="1221"/>
      <c r="R55" s="1221"/>
      <c r="S55" s="1221"/>
      <c r="T55" s="1221"/>
      <c r="U55" s="1221"/>
      <c r="V55" s="1221"/>
      <c r="W55" s="1221"/>
      <c r="X55" s="1221"/>
      <c r="Y55" s="1221"/>
      <c r="Z55" s="1221"/>
      <c r="AA55" s="1221"/>
      <c r="AB55" s="1221"/>
      <c r="AC55" s="1221"/>
      <c r="AD55" s="1221"/>
      <c r="AE55" s="1221"/>
      <c r="AF55" s="1221"/>
      <c r="AG55" s="1221"/>
      <c r="AH55" s="1221"/>
      <c r="AI55" s="1221"/>
      <c r="AJ55" s="1221"/>
      <c r="AK55" s="1221"/>
      <c r="AL55" s="62"/>
      <c r="AM55" s="53"/>
      <c r="AN55" s="53"/>
      <c r="AO55" s="53"/>
      <c r="AP55" s="53"/>
      <c r="AQ55" s="53"/>
      <c r="AR55" s="53"/>
      <c r="AS55" s="53"/>
      <c r="AT55" s="53"/>
      <c r="AU55" s="53"/>
      <c r="AV55" s="53"/>
      <c r="AW55" s="53" t="s">
        <v>198</v>
      </c>
      <c r="AX55" s="53"/>
      <c r="AY55" s="53"/>
      <c r="AZ55" s="53"/>
      <c r="BA55" s="53" t="s">
        <v>199</v>
      </c>
    </row>
    <row r="56" spans="1:53">
      <c r="A56" s="1131"/>
      <c r="B56" s="1131"/>
      <c r="C56" s="1131"/>
      <c r="D56" s="1131"/>
      <c r="E56" s="1131"/>
      <c r="F56" s="1131"/>
      <c r="G56" s="1131"/>
      <c r="H56" s="1131"/>
      <c r="I56" s="1131"/>
      <c r="J56" s="1131"/>
      <c r="K56" s="1131"/>
      <c r="L56" s="1221"/>
      <c r="M56" s="1221"/>
      <c r="N56" s="1221"/>
      <c r="O56" s="1221"/>
      <c r="P56" s="1221"/>
      <c r="Q56" s="1221"/>
      <c r="R56" s="1221"/>
      <c r="S56" s="1221"/>
      <c r="T56" s="1221"/>
      <c r="U56" s="1221"/>
      <c r="V56" s="1221"/>
      <c r="W56" s="1221"/>
      <c r="X56" s="1221"/>
      <c r="Y56" s="1221"/>
      <c r="Z56" s="1221"/>
      <c r="AA56" s="1221"/>
      <c r="AB56" s="1221"/>
      <c r="AC56" s="1221"/>
      <c r="AD56" s="1221"/>
      <c r="AE56" s="1221"/>
      <c r="AF56" s="1221"/>
      <c r="AG56" s="1221"/>
      <c r="AH56" s="1221"/>
      <c r="AI56" s="1221"/>
      <c r="AJ56" s="1221"/>
      <c r="AK56" s="1221"/>
      <c r="AL56" s="62"/>
      <c r="AM56" s="53"/>
      <c r="AN56" s="53" t="s">
        <v>200</v>
      </c>
      <c r="AO56" s="53" t="s">
        <v>201</v>
      </c>
      <c r="AP56" s="53"/>
      <c r="AQ56" s="53"/>
      <c r="AR56" s="53"/>
      <c r="AS56" s="53"/>
      <c r="AT56" s="53"/>
      <c r="AU56" s="53"/>
      <c r="AV56" s="53"/>
      <c r="AW56" s="53"/>
      <c r="AX56" s="53"/>
      <c r="AY56" s="53"/>
      <c r="AZ56" s="53"/>
      <c r="BA56" s="53"/>
    </row>
    <row r="57" spans="1:53">
      <c r="A57" s="1131"/>
      <c r="B57" s="1131"/>
      <c r="C57" s="1131"/>
      <c r="D57" s="1131"/>
      <c r="E57" s="1131"/>
      <c r="F57" s="1131"/>
      <c r="G57" s="1131"/>
      <c r="H57" s="1131"/>
      <c r="I57" s="1131"/>
      <c r="J57" s="1131"/>
      <c r="K57" s="1131"/>
      <c r="L57" s="1221"/>
      <c r="M57" s="1221"/>
      <c r="N57" s="1221"/>
      <c r="O57" s="1221"/>
      <c r="P57" s="1221"/>
      <c r="Q57" s="1221"/>
      <c r="R57" s="1221"/>
      <c r="S57" s="1221"/>
      <c r="T57" s="1221"/>
      <c r="U57" s="1221"/>
      <c r="V57" s="1221"/>
      <c r="W57" s="1221"/>
      <c r="X57" s="1221"/>
      <c r="Y57" s="1221"/>
      <c r="Z57" s="1221"/>
      <c r="AA57" s="1221"/>
      <c r="AB57" s="1221"/>
      <c r="AC57" s="1221"/>
      <c r="AD57" s="1221"/>
      <c r="AE57" s="1221"/>
      <c r="AF57" s="1221"/>
      <c r="AG57" s="1221"/>
      <c r="AH57" s="1221"/>
      <c r="AI57" s="1221"/>
      <c r="AJ57" s="1221"/>
      <c r="AK57" s="1221"/>
      <c r="AL57" s="62"/>
      <c r="AM57" s="53"/>
      <c r="AN57" s="53"/>
      <c r="AO57" s="53" t="s">
        <v>202</v>
      </c>
      <c r="AP57" s="53"/>
      <c r="AQ57" s="53"/>
      <c r="AR57" s="53"/>
      <c r="AS57" s="53"/>
      <c r="AT57" s="53"/>
      <c r="AU57" s="53"/>
      <c r="AV57" s="53"/>
      <c r="AW57" s="53"/>
      <c r="AX57" s="53"/>
      <c r="AY57" s="53"/>
      <c r="AZ57" s="53"/>
      <c r="BA57" s="53"/>
    </row>
    <row r="58" spans="1:53" ht="14.4">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62"/>
      <c r="AM58" s="53"/>
      <c r="AN58" s="53"/>
      <c r="AO58" s="53" t="s">
        <v>203</v>
      </c>
      <c r="AP58" s="53"/>
      <c r="AQ58" s="53"/>
      <c r="AR58" s="53"/>
      <c r="AS58" s="53"/>
      <c r="AT58" s="53"/>
      <c r="AU58" s="53"/>
      <c r="AV58" s="53"/>
      <c r="AW58" s="53"/>
      <c r="AX58" s="53"/>
      <c r="AY58" s="53"/>
      <c r="AZ58" s="53"/>
      <c r="BA58" s="53"/>
    </row>
    <row r="59" spans="1:53" ht="19.2" customHeight="1">
      <c r="A59" s="147"/>
      <c r="B59" s="147"/>
      <c r="C59" s="1224" t="s">
        <v>470</v>
      </c>
      <c r="D59" s="1224"/>
      <c r="E59" s="1224"/>
      <c r="F59" s="1224"/>
      <c r="G59" s="1224"/>
      <c r="H59" s="1224"/>
      <c r="I59" s="1224"/>
      <c r="J59" s="1224"/>
      <c r="K59" s="1224"/>
      <c r="L59" s="1224"/>
      <c r="M59" s="1224"/>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62"/>
      <c r="AM59" s="53"/>
      <c r="AN59" s="53"/>
      <c r="AO59" s="53" t="s">
        <v>204</v>
      </c>
      <c r="AP59" s="53"/>
      <c r="AQ59" s="53"/>
      <c r="AR59" s="53"/>
      <c r="AS59" s="53"/>
      <c r="AT59" s="53"/>
      <c r="AU59" s="53"/>
      <c r="AV59" s="53"/>
      <c r="AW59" s="53"/>
      <c r="AX59" s="53"/>
      <c r="AY59" s="53"/>
      <c r="AZ59" s="53"/>
      <c r="BA59" s="53"/>
    </row>
    <row r="60" spans="1:53" ht="21" customHeight="1">
      <c r="A60" s="853" t="s">
        <v>880</v>
      </c>
      <c r="B60" s="853"/>
      <c r="C60" s="853"/>
      <c r="D60" s="168" t="s">
        <v>468</v>
      </c>
      <c r="E60" s="168"/>
      <c r="F60" s="168"/>
      <c r="G60" s="853" t="str">
        <f>IF(ISBLANK('一括記入シート（最初）'!$C$140),"",'一括記入シート（最初）'!$C$140)</f>
        <v>○○</v>
      </c>
      <c r="H60" s="853"/>
      <c r="I60" s="853"/>
      <c r="J60" s="853"/>
      <c r="K60" s="168"/>
      <c r="L60" s="168" t="s">
        <v>469</v>
      </c>
      <c r="M60" s="168"/>
      <c r="N60" s="168"/>
      <c r="O60" s="853" t="str">
        <f>IF(ISBLANK('一括記入シート（最初）'!$C$141),"",'一括記入シート（最初）'!$C$141)</f>
        <v>〇〇　〇〇</v>
      </c>
      <c r="P60" s="853"/>
      <c r="Q60" s="853"/>
      <c r="R60" s="853"/>
      <c r="S60" s="853"/>
      <c r="T60" s="853"/>
      <c r="U60" s="853"/>
      <c r="V60" s="853"/>
      <c r="W60" s="853"/>
      <c r="X60" s="853"/>
      <c r="Y60" s="263"/>
      <c r="Z60" s="262"/>
      <c r="AA60" s="262"/>
      <c r="AB60" s="262"/>
      <c r="AC60" s="262"/>
      <c r="AD60" s="147"/>
      <c r="AE60" s="147"/>
      <c r="AF60" s="147"/>
      <c r="AG60" s="147"/>
      <c r="AH60" s="147"/>
      <c r="AI60" s="147"/>
      <c r="AJ60" s="147"/>
      <c r="AK60" s="147"/>
      <c r="AL60" s="62"/>
      <c r="AM60" s="53"/>
      <c r="AN60" s="53"/>
      <c r="AO60" s="53"/>
      <c r="AP60" s="53"/>
      <c r="AQ60" s="53"/>
      <c r="AR60" s="53"/>
      <c r="AS60" s="53"/>
      <c r="AT60" s="53"/>
      <c r="AU60" s="53"/>
      <c r="AV60" s="53"/>
      <c r="AW60" s="53"/>
      <c r="AX60" s="53"/>
      <c r="AY60" s="53"/>
      <c r="AZ60" s="53"/>
      <c r="BA60" s="53"/>
    </row>
    <row r="61" spans="1:53" ht="21" customHeight="1">
      <c r="A61" s="147"/>
      <c r="B61" s="147"/>
      <c r="C61" s="147"/>
      <c r="D61" s="147"/>
      <c r="E61" s="147"/>
      <c r="F61" s="147"/>
      <c r="G61" s="147"/>
      <c r="H61" s="147"/>
      <c r="I61" s="147"/>
      <c r="J61" s="147"/>
      <c r="K61" s="147"/>
      <c r="L61" s="147"/>
      <c r="M61" s="147"/>
      <c r="N61" s="147"/>
      <c r="O61" s="147"/>
      <c r="P61" s="147"/>
      <c r="Q61" s="1059" t="s">
        <v>881</v>
      </c>
      <c r="R61" s="1059"/>
      <c r="S61" s="1059"/>
      <c r="T61" s="168"/>
      <c r="U61" s="1059" t="str">
        <f>IF(ISBLANK('一括記入シート（最初）'!$C$15),"",'一括記入シート（最初）'!$C$15)</f>
        <v>代表</v>
      </c>
      <c r="V61" s="1059"/>
      <c r="W61" s="1059"/>
      <c r="X61" s="1059"/>
      <c r="Y61" s="168"/>
      <c r="Z61" s="853" t="str">
        <f>IF(ISBLANK('一括記入シート（最初）'!$C$16),"",'一括記入シート（最初）'!$C$16)</f>
        <v>○○　○○</v>
      </c>
      <c r="AA61" s="853"/>
      <c r="AB61" s="853"/>
      <c r="AC61" s="853"/>
      <c r="AD61" s="853"/>
      <c r="AE61" s="853"/>
      <c r="AF61" s="853"/>
      <c r="AG61" s="168"/>
      <c r="AH61" s="168"/>
      <c r="AI61" s="264"/>
      <c r="AJ61" s="168"/>
      <c r="AK61" s="147"/>
      <c r="AL61" s="351" t="s">
        <v>610</v>
      </c>
      <c r="AM61" s="352"/>
      <c r="AN61" s="352"/>
      <c r="AO61" s="352"/>
      <c r="AP61" s="352"/>
      <c r="AQ61" s="352"/>
      <c r="AR61" s="352"/>
      <c r="AS61" s="352"/>
      <c r="AT61" s="352"/>
      <c r="AU61" s="53"/>
      <c r="AV61" s="53"/>
      <c r="AW61" s="53"/>
      <c r="AX61" s="53"/>
      <c r="AY61" s="53"/>
      <c r="AZ61" s="53"/>
      <c r="BA61" s="53"/>
    </row>
    <row r="62" spans="1:53" ht="14.4">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62"/>
      <c r="AM62" s="53"/>
      <c r="AN62" s="53"/>
      <c r="AO62" s="53"/>
      <c r="AP62" s="53"/>
      <c r="AQ62" s="53"/>
      <c r="AR62" s="53"/>
      <c r="AS62" s="53"/>
      <c r="AT62" s="53"/>
      <c r="AU62" s="53"/>
      <c r="AV62" s="53"/>
      <c r="AW62" s="53"/>
      <c r="AX62" s="53"/>
      <c r="AY62" s="53"/>
      <c r="AZ62" s="53"/>
      <c r="BA62" s="53"/>
    </row>
    <row r="63" spans="1:53" ht="14.4">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64"/>
      <c r="AG63" s="164"/>
      <c r="AH63" s="164"/>
      <c r="AI63" s="164"/>
      <c r="AJ63" s="147"/>
      <c r="AK63" s="147"/>
      <c r="AL63" s="62"/>
      <c r="AM63" s="53"/>
      <c r="AN63" s="53"/>
      <c r="AO63" s="53"/>
      <c r="AP63" s="53"/>
      <c r="AQ63" s="53"/>
      <c r="AR63" s="53"/>
      <c r="AS63" s="53"/>
      <c r="AT63" s="53"/>
      <c r="AU63" s="53"/>
      <c r="AV63" s="53"/>
      <c r="AW63" s="53"/>
      <c r="AX63" s="53"/>
      <c r="AY63" s="53"/>
      <c r="AZ63" s="53"/>
      <c r="BA63" s="53"/>
    </row>
    <row r="64" spans="1:53" ht="14.4">
      <c r="A64" s="147" t="s">
        <v>864</v>
      </c>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62"/>
      <c r="AM64" s="53"/>
      <c r="AN64" s="53"/>
      <c r="AO64" s="53"/>
      <c r="AP64" s="53"/>
      <c r="AQ64" s="53"/>
      <c r="AR64" s="53"/>
      <c r="AS64" s="53"/>
      <c r="AT64" s="53"/>
      <c r="AU64" s="53"/>
      <c r="AV64" s="53"/>
      <c r="AW64" s="53"/>
      <c r="AX64" s="53"/>
      <c r="AY64" s="53"/>
      <c r="AZ64" s="53"/>
      <c r="BA64" s="53"/>
    </row>
    <row r="65" spans="1:50" ht="14.4">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62"/>
      <c r="AM65" s="53"/>
      <c r="AN65" s="53"/>
      <c r="AO65" s="53"/>
      <c r="AP65" s="53"/>
      <c r="AQ65" s="53"/>
      <c r="AR65" s="53"/>
      <c r="AS65" s="53"/>
      <c r="AT65" s="53"/>
      <c r="AU65" s="353"/>
      <c r="AV65" s="353"/>
      <c r="AW65" s="353"/>
      <c r="AX65" s="353"/>
    </row>
    <row r="66" spans="1:50">
      <c r="A66" s="964" t="s">
        <v>274</v>
      </c>
      <c r="B66" s="964"/>
      <c r="C66" s="964"/>
      <c r="D66" s="964"/>
      <c r="E66" s="964"/>
      <c r="F66" s="964"/>
      <c r="G66" s="964"/>
      <c r="H66" s="964"/>
      <c r="I66" s="964"/>
      <c r="J66" s="964"/>
      <c r="K66" s="964"/>
      <c r="L66" s="964"/>
      <c r="M66" s="964"/>
      <c r="N66" s="964"/>
      <c r="O66" s="964"/>
      <c r="P66" s="964"/>
      <c r="Q66" s="964"/>
      <c r="R66" s="964"/>
      <c r="S66" s="964"/>
      <c r="T66" s="964"/>
      <c r="U66" s="964"/>
      <c r="V66" s="964"/>
      <c r="W66" s="964"/>
      <c r="X66" s="964"/>
      <c r="Y66" s="964"/>
      <c r="Z66" s="964"/>
      <c r="AA66" s="964"/>
      <c r="AB66" s="964"/>
      <c r="AC66" s="964"/>
      <c r="AD66" s="964"/>
      <c r="AE66" s="964"/>
      <c r="AF66" s="964"/>
      <c r="AG66" s="964"/>
      <c r="AH66" s="964"/>
      <c r="AI66" s="964"/>
      <c r="AJ66" s="964"/>
      <c r="AK66" s="964"/>
      <c r="AL66" s="62"/>
      <c r="AM66" s="53"/>
      <c r="AN66" s="53"/>
      <c r="AO66" s="53"/>
      <c r="AP66" s="53"/>
      <c r="AQ66" s="53"/>
      <c r="AR66" s="53"/>
      <c r="AS66" s="53"/>
      <c r="AT66" s="53"/>
      <c r="AU66" s="353"/>
      <c r="AV66" s="353"/>
      <c r="AW66" s="353"/>
      <c r="AX66" s="353"/>
    </row>
    <row r="67" spans="1:50">
      <c r="A67" s="964"/>
      <c r="B67" s="964"/>
      <c r="C67" s="964"/>
      <c r="D67" s="964"/>
      <c r="E67" s="964"/>
      <c r="F67" s="964"/>
      <c r="G67" s="964"/>
      <c r="H67" s="964"/>
      <c r="I67" s="964"/>
      <c r="J67" s="964"/>
      <c r="K67" s="964"/>
      <c r="L67" s="964"/>
      <c r="M67" s="964"/>
      <c r="N67" s="964"/>
      <c r="O67" s="964"/>
      <c r="P67" s="964"/>
      <c r="Q67" s="964"/>
      <c r="R67" s="964"/>
      <c r="S67" s="964"/>
      <c r="T67" s="964"/>
      <c r="U67" s="964"/>
      <c r="V67" s="964"/>
      <c r="W67" s="964"/>
      <c r="X67" s="964"/>
      <c r="Y67" s="964"/>
      <c r="Z67" s="964"/>
      <c r="AA67" s="964"/>
      <c r="AB67" s="964"/>
      <c r="AC67" s="964"/>
      <c r="AD67" s="964"/>
      <c r="AE67" s="964"/>
      <c r="AF67" s="964"/>
      <c r="AG67" s="964"/>
      <c r="AH67" s="964"/>
      <c r="AI67" s="964"/>
      <c r="AJ67" s="964"/>
      <c r="AK67" s="964"/>
      <c r="AL67" s="62"/>
      <c r="AM67" s="53"/>
      <c r="AN67" s="53"/>
      <c r="AO67" s="53"/>
      <c r="AP67" s="53"/>
      <c r="AQ67" s="53"/>
      <c r="AR67" s="53"/>
      <c r="AS67" s="53"/>
      <c r="AT67" s="53"/>
      <c r="AU67" s="353"/>
      <c r="AV67" s="353"/>
      <c r="AW67" s="353"/>
      <c r="AX67" s="353"/>
    </row>
    <row r="68" spans="1:50" ht="14.4">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62"/>
      <c r="AM68" s="53"/>
      <c r="AN68" s="53"/>
      <c r="AO68" s="53"/>
      <c r="AP68" s="53"/>
      <c r="AQ68" s="53"/>
      <c r="AR68" s="53"/>
      <c r="AS68" s="53"/>
      <c r="AT68" s="53"/>
      <c r="AU68" s="353"/>
      <c r="AV68" s="353"/>
      <c r="AW68" s="353"/>
      <c r="AX68" s="353"/>
    </row>
    <row r="69" spans="1:50" ht="14.4">
      <c r="A69" s="147"/>
      <c r="B69" s="147" t="s">
        <v>41</v>
      </c>
      <c r="C69" s="147"/>
      <c r="D69" s="147"/>
      <c r="E69" s="147" t="s">
        <v>275</v>
      </c>
      <c r="F69" s="1220" t="str">
        <f>$L$29</f>
        <v>令和　7　年度</v>
      </c>
      <c r="G69" s="1220"/>
      <c r="H69" s="1220"/>
      <c r="I69" s="1220"/>
      <c r="J69" s="1220"/>
      <c r="K69" s="1214" t="str">
        <f>R32</f>
        <v>資源向上支払交付金（共同活動）</v>
      </c>
      <c r="L69" s="1214"/>
      <c r="M69" s="1214"/>
      <c r="N69" s="1214"/>
      <c r="O69" s="1214"/>
      <c r="P69" s="1214"/>
      <c r="Q69" s="1214"/>
      <c r="R69" s="1214"/>
      <c r="S69" s="1214"/>
      <c r="T69" s="1214"/>
      <c r="U69" s="1214"/>
      <c r="V69" s="1214"/>
      <c r="W69" s="1214"/>
      <c r="X69" s="1214"/>
      <c r="Y69" s="1214"/>
      <c r="Z69" s="1214"/>
      <c r="AA69" s="1214"/>
      <c r="AB69" s="696"/>
      <c r="AC69" s="696"/>
      <c r="AD69" s="696"/>
      <c r="AE69" s="696"/>
      <c r="AF69" s="696"/>
      <c r="AG69" s="696"/>
      <c r="AH69" s="147"/>
      <c r="AI69" s="147"/>
      <c r="AJ69" s="147"/>
      <c r="AK69" s="147"/>
      <c r="AL69" s="62"/>
      <c r="AM69" s="53"/>
      <c r="AN69" s="53"/>
      <c r="AO69" s="53"/>
      <c r="AP69" s="53"/>
      <c r="AQ69" s="53"/>
      <c r="AR69" s="53"/>
      <c r="AS69" s="53"/>
      <c r="AT69" s="53"/>
      <c r="AU69" s="353"/>
      <c r="AV69" s="353"/>
      <c r="AW69" s="353"/>
      <c r="AX69" s="353"/>
    </row>
    <row r="70" spans="1:50" ht="14.4">
      <c r="A70" s="147"/>
      <c r="B70" s="147"/>
      <c r="C70" s="147"/>
      <c r="D70" s="147"/>
      <c r="E70" s="147"/>
      <c r="F70" s="1208" t="str">
        <f>IF(ISBLANK('一括記入シート（最初）'!$C$14),"",'一括記入シート（最初）'!$C$14)</f>
        <v>○○水土里会</v>
      </c>
      <c r="G70" s="1208"/>
      <c r="H70" s="1208"/>
      <c r="I70" s="1208"/>
      <c r="J70" s="1208"/>
      <c r="K70" s="1208"/>
      <c r="L70" s="1208"/>
      <c r="M70" s="1208"/>
      <c r="N70" s="1208" t="str">
        <f>IF(ISBLANK('一括記入シート（最初）'!$C$25),"",'一括記入シート（最初）'!$C$25)</f>
        <v>用水路補修工事</v>
      </c>
      <c r="O70" s="1208"/>
      <c r="P70" s="1208"/>
      <c r="Q70" s="1208"/>
      <c r="R70" s="1208"/>
      <c r="S70" s="1208"/>
      <c r="T70" s="1208"/>
      <c r="U70" s="1208"/>
      <c r="V70" s="1208"/>
      <c r="W70" s="1208"/>
      <c r="X70" s="1208"/>
      <c r="Y70" s="1208"/>
      <c r="Z70" s="1208"/>
      <c r="AA70" s="1208"/>
      <c r="AB70" s="1208"/>
      <c r="AC70" s="1208"/>
      <c r="AD70" s="1208"/>
      <c r="AE70" s="1208"/>
      <c r="AF70" s="1208"/>
      <c r="AG70" s="1208"/>
      <c r="AH70" s="147"/>
      <c r="AI70" s="147"/>
      <c r="AJ70" s="147"/>
      <c r="AK70" s="147"/>
      <c r="AL70" s="62"/>
      <c r="AM70" s="53"/>
      <c r="AN70" s="53"/>
      <c r="AO70" s="53"/>
      <c r="AP70" s="53"/>
      <c r="AQ70" s="53"/>
      <c r="AR70" s="53"/>
      <c r="AS70" s="53"/>
      <c r="AT70" s="53"/>
      <c r="AU70" s="353"/>
      <c r="AV70" s="353"/>
      <c r="AW70" s="353"/>
      <c r="AX70" s="353"/>
    </row>
    <row r="71" spans="1:50" ht="14.4">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62"/>
      <c r="AM71" s="53"/>
      <c r="AN71" s="53"/>
      <c r="AO71" s="53"/>
      <c r="AP71" s="53"/>
      <c r="AQ71" s="53"/>
      <c r="AR71" s="53"/>
      <c r="AS71" s="53"/>
      <c r="AT71" s="53"/>
      <c r="AU71" s="353"/>
      <c r="AV71" s="353"/>
      <c r="AW71" s="353"/>
      <c r="AX71" s="353"/>
    </row>
    <row r="72" spans="1:50" ht="23.25" customHeight="1">
      <c r="A72" s="147"/>
      <c r="B72" s="1131" t="s">
        <v>276</v>
      </c>
      <c r="C72" s="1131"/>
      <c r="D72" s="1131"/>
      <c r="E72" s="1131"/>
      <c r="F72" s="1131"/>
      <c r="G72" s="1131"/>
      <c r="H72" s="1131"/>
      <c r="I72" s="1131" t="s">
        <v>277</v>
      </c>
      <c r="J72" s="1131"/>
      <c r="K72" s="1131"/>
      <c r="L72" s="1131"/>
      <c r="M72" s="1131"/>
      <c r="N72" s="1131"/>
      <c r="O72" s="1131"/>
      <c r="P72" s="1131" t="s">
        <v>278</v>
      </c>
      <c r="Q72" s="1131"/>
      <c r="R72" s="1131"/>
      <c r="S72" s="1131"/>
      <c r="T72" s="1131"/>
      <c r="U72" s="1131"/>
      <c r="V72" s="1131"/>
      <c r="W72" s="1131" t="s">
        <v>279</v>
      </c>
      <c r="X72" s="1131"/>
      <c r="Y72" s="1131"/>
      <c r="Z72" s="1131"/>
      <c r="AA72" s="1131"/>
      <c r="AB72" s="1131"/>
      <c r="AC72" s="1131"/>
      <c r="AD72" s="1131" t="s">
        <v>188</v>
      </c>
      <c r="AE72" s="1131"/>
      <c r="AF72" s="1131"/>
      <c r="AG72" s="1131"/>
      <c r="AH72" s="1131"/>
      <c r="AI72" s="1131"/>
      <c r="AJ72" s="1131"/>
      <c r="AK72" s="147"/>
      <c r="AL72" s="62"/>
      <c r="AM72" s="53"/>
      <c r="AN72" s="53"/>
      <c r="AO72" s="53"/>
      <c r="AP72" s="53"/>
      <c r="AQ72" s="53"/>
      <c r="AR72" s="53"/>
      <c r="AS72" s="53"/>
      <c r="AT72" s="53"/>
      <c r="AU72" s="353"/>
      <c r="AV72" s="353"/>
      <c r="AW72" s="353"/>
      <c r="AX72" s="353"/>
    </row>
    <row r="73" spans="1:50" ht="14.4">
      <c r="A73" s="147"/>
      <c r="B73" s="1222" t="s">
        <v>280</v>
      </c>
      <c r="C73" s="1222"/>
      <c r="D73" s="1222"/>
      <c r="E73" s="1222"/>
      <c r="F73" s="1222"/>
      <c r="G73" s="1222"/>
      <c r="H73" s="1222"/>
      <c r="I73" s="1221"/>
      <c r="J73" s="1221"/>
      <c r="K73" s="1221"/>
      <c r="L73" s="1221"/>
      <c r="M73" s="1221"/>
      <c r="N73" s="1221"/>
      <c r="O73" s="1221"/>
      <c r="P73" s="1222" t="s">
        <v>501</v>
      </c>
      <c r="Q73" s="1222"/>
      <c r="R73" s="1222"/>
      <c r="S73" s="1222"/>
      <c r="T73" s="1222"/>
      <c r="U73" s="1222"/>
      <c r="V73" s="1222"/>
      <c r="W73" s="1223" t="s">
        <v>500</v>
      </c>
      <c r="X73" s="1223"/>
      <c r="Y73" s="1223"/>
      <c r="Z73" s="1223"/>
      <c r="AA73" s="1223"/>
      <c r="AB73" s="1223"/>
      <c r="AC73" s="1223"/>
      <c r="AD73" s="1221"/>
      <c r="AE73" s="1221"/>
      <c r="AF73" s="1221"/>
      <c r="AG73" s="1221"/>
      <c r="AH73" s="1221"/>
      <c r="AI73" s="1221"/>
      <c r="AJ73" s="1221"/>
      <c r="AK73" s="147"/>
      <c r="AL73" s="1216" t="s">
        <v>502</v>
      </c>
      <c r="AM73" s="1216"/>
      <c r="AN73" s="1216"/>
      <c r="AO73" s="1216"/>
      <c r="AP73" s="1216"/>
      <c r="AQ73" s="1216"/>
      <c r="AR73" s="1216"/>
      <c r="AS73" s="1216"/>
      <c r="AT73" s="1216"/>
      <c r="AU73" s="353"/>
      <c r="AV73" s="353"/>
      <c r="AW73" s="353"/>
      <c r="AX73" s="353"/>
    </row>
    <row r="74" spans="1:50" ht="14.4">
      <c r="A74" s="147"/>
      <c r="B74" s="1222"/>
      <c r="C74" s="1222"/>
      <c r="D74" s="1222"/>
      <c r="E74" s="1222"/>
      <c r="F74" s="1222"/>
      <c r="G74" s="1222"/>
      <c r="H74" s="1222"/>
      <c r="I74" s="1221"/>
      <c r="J74" s="1221"/>
      <c r="K74" s="1221"/>
      <c r="L74" s="1221"/>
      <c r="M74" s="1221"/>
      <c r="N74" s="1221"/>
      <c r="O74" s="1221"/>
      <c r="P74" s="1222"/>
      <c r="Q74" s="1222"/>
      <c r="R74" s="1222"/>
      <c r="S74" s="1222"/>
      <c r="T74" s="1222"/>
      <c r="U74" s="1222"/>
      <c r="V74" s="1222"/>
      <c r="W74" s="1223"/>
      <c r="X74" s="1223"/>
      <c r="Y74" s="1223"/>
      <c r="Z74" s="1223"/>
      <c r="AA74" s="1223"/>
      <c r="AB74" s="1223"/>
      <c r="AC74" s="1223"/>
      <c r="AD74" s="1221"/>
      <c r="AE74" s="1221"/>
      <c r="AF74" s="1221"/>
      <c r="AG74" s="1221"/>
      <c r="AH74" s="1221"/>
      <c r="AI74" s="1221"/>
      <c r="AJ74" s="1221"/>
      <c r="AK74" s="147"/>
      <c r="AL74" s="1216"/>
      <c r="AM74" s="1216"/>
      <c r="AN74" s="1216"/>
      <c r="AO74" s="1216"/>
      <c r="AP74" s="1216"/>
      <c r="AQ74" s="1216"/>
      <c r="AR74" s="1216"/>
      <c r="AS74" s="1216"/>
      <c r="AT74" s="1216"/>
      <c r="AU74" s="353"/>
      <c r="AV74" s="353"/>
      <c r="AW74" s="353"/>
      <c r="AX74" s="353"/>
    </row>
    <row r="75" spans="1:50" ht="14.4">
      <c r="A75" s="147"/>
      <c r="B75" s="1222"/>
      <c r="C75" s="1222"/>
      <c r="D75" s="1222"/>
      <c r="E75" s="1222"/>
      <c r="F75" s="1222"/>
      <c r="G75" s="1222"/>
      <c r="H75" s="1222"/>
      <c r="I75" s="1221"/>
      <c r="J75" s="1221"/>
      <c r="K75" s="1221"/>
      <c r="L75" s="1221"/>
      <c r="M75" s="1221"/>
      <c r="N75" s="1221"/>
      <c r="O75" s="1221"/>
      <c r="P75" s="1222"/>
      <c r="Q75" s="1222"/>
      <c r="R75" s="1222"/>
      <c r="S75" s="1222"/>
      <c r="T75" s="1222"/>
      <c r="U75" s="1222"/>
      <c r="V75" s="1222"/>
      <c r="W75" s="1223"/>
      <c r="X75" s="1223"/>
      <c r="Y75" s="1223"/>
      <c r="Z75" s="1223"/>
      <c r="AA75" s="1223"/>
      <c r="AB75" s="1223"/>
      <c r="AC75" s="1223"/>
      <c r="AD75" s="1221"/>
      <c r="AE75" s="1221"/>
      <c r="AF75" s="1221"/>
      <c r="AG75" s="1221"/>
      <c r="AH75" s="1221"/>
      <c r="AI75" s="1221"/>
      <c r="AJ75" s="1221"/>
      <c r="AK75" s="147"/>
      <c r="AL75" s="1216"/>
      <c r="AM75" s="1216"/>
      <c r="AN75" s="1216"/>
      <c r="AO75" s="1216"/>
      <c r="AP75" s="1216"/>
      <c r="AQ75" s="1216"/>
      <c r="AR75" s="1216"/>
      <c r="AS75" s="1216"/>
      <c r="AT75" s="1216"/>
      <c r="AU75" s="353"/>
      <c r="AV75" s="353"/>
      <c r="AW75" s="353"/>
      <c r="AX75" s="353"/>
    </row>
    <row r="76" spans="1:50" ht="14.4">
      <c r="A76" s="147"/>
      <c r="B76" s="1221"/>
      <c r="C76" s="1221"/>
      <c r="D76" s="1221"/>
      <c r="E76" s="1221"/>
      <c r="F76" s="1221"/>
      <c r="G76" s="1221"/>
      <c r="H76" s="1221"/>
      <c r="I76" s="1222" t="s">
        <v>281</v>
      </c>
      <c r="J76" s="1222"/>
      <c r="K76" s="1222"/>
      <c r="L76" s="1222"/>
      <c r="M76" s="1222"/>
      <c r="N76" s="1222"/>
      <c r="O76" s="1222"/>
      <c r="P76" s="1222" t="s">
        <v>282</v>
      </c>
      <c r="Q76" s="1222"/>
      <c r="R76" s="1222"/>
      <c r="S76" s="1222"/>
      <c r="T76" s="1222"/>
      <c r="U76" s="1222"/>
      <c r="V76" s="1222"/>
      <c r="W76" s="1222" t="s">
        <v>282</v>
      </c>
      <c r="X76" s="1222"/>
      <c r="Y76" s="1222"/>
      <c r="Z76" s="1222"/>
      <c r="AA76" s="1222"/>
      <c r="AB76" s="1222"/>
      <c r="AC76" s="1222"/>
      <c r="AD76" s="1221"/>
      <c r="AE76" s="1221"/>
      <c r="AF76" s="1221"/>
      <c r="AG76" s="1221"/>
      <c r="AH76" s="1221"/>
      <c r="AI76" s="1221"/>
      <c r="AJ76" s="1221"/>
      <c r="AK76" s="147"/>
      <c r="AL76" s="1216"/>
      <c r="AM76" s="1216"/>
      <c r="AN76" s="1216"/>
      <c r="AO76" s="1216"/>
      <c r="AP76" s="1216"/>
      <c r="AQ76" s="1216"/>
      <c r="AR76" s="1216"/>
      <c r="AS76" s="1216"/>
      <c r="AT76" s="1216"/>
      <c r="AU76" s="353"/>
      <c r="AV76" s="353"/>
      <c r="AW76" s="353"/>
      <c r="AX76" s="353"/>
    </row>
    <row r="77" spans="1:50" ht="14.4">
      <c r="A77" s="147"/>
      <c r="B77" s="1221"/>
      <c r="C77" s="1221"/>
      <c r="D77" s="1221"/>
      <c r="E77" s="1221"/>
      <c r="F77" s="1221"/>
      <c r="G77" s="1221"/>
      <c r="H77" s="1221"/>
      <c r="I77" s="1222"/>
      <c r="J77" s="1222"/>
      <c r="K77" s="1222"/>
      <c r="L77" s="1222"/>
      <c r="M77" s="1222"/>
      <c r="N77" s="1222"/>
      <c r="O77" s="1222"/>
      <c r="P77" s="1222"/>
      <c r="Q77" s="1222"/>
      <c r="R77" s="1222"/>
      <c r="S77" s="1222"/>
      <c r="T77" s="1222"/>
      <c r="U77" s="1222"/>
      <c r="V77" s="1222"/>
      <c r="W77" s="1222"/>
      <c r="X77" s="1222"/>
      <c r="Y77" s="1222"/>
      <c r="Z77" s="1222"/>
      <c r="AA77" s="1222"/>
      <c r="AB77" s="1222"/>
      <c r="AC77" s="1222"/>
      <c r="AD77" s="1221"/>
      <c r="AE77" s="1221"/>
      <c r="AF77" s="1221"/>
      <c r="AG77" s="1221"/>
      <c r="AH77" s="1221"/>
      <c r="AI77" s="1221"/>
      <c r="AJ77" s="1221"/>
      <c r="AK77" s="147"/>
      <c r="AL77" s="62"/>
      <c r="AM77" s="53"/>
      <c r="AN77" s="53"/>
      <c r="AO77" s="53"/>
      <c r="AP77" s="53"/>
      <c r="AQ77" s="53"/>
      <c r="AR77" s="53"/>
      <c r="AS77" s="53"/>
      <c r="AT77" s="53"/>
      <c r="AU77" s="353"/>
      <c r="AV77" s="353"/>
      <c r="AW77" s="353"/>
      <c r="AX77" s="353"/>
    </row>
    <row r="78" spans="1:50" ht="14.4">
      <c r="A78" s="147"/>
      <c r="B78" s="1221"/>
      <c r="C78" s="1221"/>
      <c r="D78" s="1221"/>
      <c r="E78" s="1221"/>
      <c r="F78" s="1221"/>
      <c r="G78" s="1221"/>
      <c r="H78" s="1221"/>
      <c r="I78" s="1222"/>
      <c r="J78" s="1222"/>
      <c r="K78" s="1222"/>
      <c r="L78" s="1222"/>
      <c r="M78" s="1222"/>
      <c r="N78" s="1222"/>
      <c r="O78" s="1222"/>
      <c r="P78" s="1222"/>
      <c r="Q78" s="1222"/>
      <c r="R78" s="1222"/>
      <c r="S78" s="1222"/>
      <c r="T78" s="1222"/>
      <c r="U78" s="1222"/>
      <c r="V78" s="1222"/>
      <c r="W78" s="1222"/>
      <c r="X78" s="1222"/>
      <c r="Y78" s="1222"/>
      <c r="Z78" s="1222"/>
      <c r="AA78" s="1222"/>
      <c r="AB78" s="1222"/>
      <c r="AC78" s="1222"/>
      <c r="AD78" s="1221"/>
      <c r="AE78" s="1221"/>
      <c r="AF78" s="1221"/>
      <c r="AG78" s="1221"/>
      <c r="AH78" s="1221"/>
      <c r="AI78" s="1221"/>
      <c r="AJ78" s="1221"/>
      <c r="AK78" s="147"/>
      <c r="AL78" s="62"/>
      <c r="AM78" s="53"/>
      <c r="AN78" s="53"/>
      <c r="AO78" s="53"/>
      <c r="AP78" s="53"/>
      <c r="AQ78" s="53"/>
      <c r="AR78" s="53"/>
      <c r="AS78" s="53"/>
      <c r="AT78" s="53"/>
      <c r="AU78" s="353"/>
      <c r="AV78" s="353"/>
      <c r="AW78" s="353"/>
      <c r="AX78" s="353"/>
    </row>
    <row r="79" spans="1:50" ht="14.4">
      <c r="A79" s="147"/>
      <c r="B79" s="1221"/>
      <c r="C79" s="1221"/>
      <c r="D79" s="1221"/>
      <c r="E79" s="1221"/>
      <c r="F79" s="1221"/>
      <c r="G79" s="1221"/>
      <c r="H79" s="1221"/>
      <c r="I79" s="1222" t="s">
        <v>283</v>
      </c>
      <c r="J79" s="1222"/>
      <c r="K79" s="1222"/>
      <c r="L79" s="1222"/>
      <c r="M79" s="1222"/>
      <c r="N79" s="1222"/>
      <c r="O79" s="1222"/>
      <c r="P79" s="1222" t="s">
        <v>282</v>
      </c>
      <c r="Q79" s="1222"/>
      <c r="R79" s="1222"/>
      <c r="S79" s="1222"/>
      <c r="T79" s="1222"/>
      <c r="U79" s="1222"/>
      <c r="V79" s="1222"/>
      <c r="W79" s="1222" t="s">
        <v>282</v>
      </c>
      <c r="X79" s="1222"/>
      <c r="Y79" s="1222"/>
      <c r="Z79" s="1222"/>
      <c r="AA79" s="1222"/>
      <c r="AB79" s="1222"/>
      <c r="AC79" s="1222"/>
      <c r="AD79" s="1221"/>
      <c r="AE79" s="1221"/>
      <c r="AF79" s="1221"/>
      <c r="AG79" s="1221"/>
      <c r="AH79" s="1221"/>
      <c r="AI79" s="1221"/>
      <c r="AJ79" s="1221"/>
      <c r="AK79" s="147"/>
      <c r="AL79" s="62"/>
      <c r="AM79" s="53"/>
      <c r="AN79" s="53"/>
      <c r="AO79" s="53"/>
      <c r="AP79" s="53"/>
      <c r="AQ79" s="53"/>
      <c r="AR79" s="53"/>
      <c r="AS79" s="53"/>
      <c r="AT79" s="53"/>
      <c r="AU79" s="353"/>
      <c r="AV79" s="353"/>
      <c r="AW79" s="353"/>
      <c r="AX79" s="353"/>
    </row>
    <row r="80" spans="1:50" ht="14.4">
      <c r="A80" s="147"/>
      <c r="B80" s="1221"/>
      <c r="C80" s="1221"/>
      <c r="D80" s="1221"/>
      <c r="E80" s="1221"/>
      <c r="F80" s="1221"/>
      <c r="G80" s="1221"/>
      <c r="H80" s="1221"/>
      <c r="I80" s="1222"/>
      <c r="J80" s="1222"/>
      <c r="K80" s="1222"/>
      <c r="L80" s="1222"/>
      <c r="M80" s="1222"/>
      <c r="N80" s="1222"/>
      <c r="O80" s="1222"/>
      <c r="P80" s="1222"/>
      <c r="Q80" s="1222"/>
      <c r="R80" s="1222"/>
      <c r="S80" s="1222"/>
      <c r="T80" s="1222"/>
      <c r="U80" s="1222"/>
      <c r="V80" s="1222"/>
      <c r="W80" s="1222"/>
      <c r="X80" s="1222"/>
      <c r="Y80" s="1222"/>
      <c r="Z80" s="1222"/>
      <c r="AA80" s="1222"/>
      <c r="AB80" s="1222"/>
      <c r="AC80" s="1222"/>
      <c r="AD80" s="1221"/>
      <c r="AE80" s="1221"/>
      <c r="AF80" s="1221"/>
      <c r="AG80" s="1221"/>
      <c r="AH80" s="1221"/>
      <c r="AI80" s="1221"/>
      <c r="AJ80" s="1221"/>
      <c r="AK80" s="147"/>
      <c r="AL80" s="62"/>
      <c r="AM80" s="53"/>
      <c r="AN80" s="53"/>
      <c r="AO80" s="53"/>
      <c r="AP80" s="53"/>
      <c r="AQ80" s="53"/>
      <c r="AR80" s="53"/>
      <c r="AS80" s="53"/>
      <c r="AT80" s="53"/>
      <c r="AU80" s="353"/>
      <c r="AV80" s="353"/>
      <c r="AW80" s="353"/>
      <c r="AX80" s="353"/>
    </row>
    <row r="81" spans="1:50" ht="14.4">
      <c r="A81" s="147"/>
      <c r="B81" s="1221"/>
      <c r="C81" s="1221"/>
      <c r="D81" s="1221"/>
      <c r="E81" s="1221"/>
      <c r="F81" s="1221"/>
      <c r="G81" s="1221"/>
      <c r="H81" s="1221"/>
      <c r="I81" s="1222"/>
      <c r="J81" s="1222"/>
      <c r="K81" s="1222"/>
      <c r="L81" s="1222"/>
      <c r="M81" s="1222"/>
      <c r="N81" s="1222"/>
      <c r="O81" s="1222"/>
      <c r="P81" s="1222"/>
      <c r="Q81" s="1222"/>
      <c r="R81" s="1222"/>
      <c r="S81" s="1222"/>
      <c r="T81" s="1222"/>
      <c r="U81" s="1222"/>
      <c r="V81" s="1222"/>
      <c r="W81" s="1222"/>
      <c r="X81" s="1222"/>
      <c r="Y81" s="1222"/>
      <c r="Z81" s="1222"/>
      <c r="AA81" s="1222"/>
      <c r="AB81" s="1222"/>
      <c r="AC81" s="1222"/>
      <c r="AD81" s="1221"/>
      <c r="AE81" s="1221"/>
      <c r="AF81" s="1221"/>
      <c r="AG81" s="1221"/>
      <c r="AH81" s="1221"/>
      <c r="AI81" s="1221"/>
      <c r="AJ81" s="1221"/>
      <c r="AK81" s="147"/>
      <c r="AL81" s="353"/>
      <c r="AM81" s="353"/>
      <c r="AN81" s="353"/>
      <c r="AO81" s="353"/>
      <c r="AP81" s="353"/>
      <c r="AQ81" s="353"/>
      <c r="AR81" s="353"/>
      <c r="AS81" s="353"/>
      <c r="AT81" s="353"/>
      <c r="AU81" s="353"/>
      <c r="AV81" s="353"/>
      <c r="AW81" s="353"/>
      <c r="AX81" s="353"/>
    </row>
    <row r="82" spans="1:50" ht="14.4">
      <c r="A82" s="147"/>
      <c r="B82" s="1221"/>
      <c r="C82" s="1221"/>
      <c r="D82" s="1221"/>
      <c r="E82" s="1221"/>
      <c r="F82" s="1221"/>
      <c r="G82" s="1221"/>
      <c r="H82" s="1221"/>
      <c r="I82" s="1222" t="s">
        <v>284</v>
      </c>
      <c r="J82" s="1222"/>
      <c r="K82" s="1222"/>
      <c r="L82" s="1222"/>
      <c r="M82" s="1222"/>
      <c r="N82" s="1222"/>
      <c r="O82" s="1222"/>
      <c r="P82" s="1222" t="s">
        <v>282</v>
      </c>
      <c r="Q82" s="1222"/>
      <c r="R82" s="1222"/>
      <c r="S82" s="1222"/>
      <c r="T82" s="1222"/>
      <c r="U82" s="1222"/>
      <c r="V82" s="1222"/>
      <c r="W82" s="1222" t="s">
        <v>282</v>
      </c>
      <c r="X82" s="1222"/>
      <c r="Y82" s="1222"/>
      <c r="Z82" s="1222"/>
      <c r="AA82" s="1222"/>
      <c r="AB82" s="1222"/>
      <c r="AC82" s="1222"/>
      <c r="AD82" s="1221"/>
      <c r="AE82" s="1221"/>
      <c r="AF82" s="1221"/>
      <c r="AG82" s="1221"/>
      <c r="AH82" s="1221"/>
      <c r="AI82" s="1221"/>
      <c r="AJ82" s="1221"/>
      <c r="AK82" s="147"/>
      <c r="AL82" s="353"/>
      <c r="AM82" s="353"/>
      <c r="AN82" s="353"/>
      <c r="AO82" s="353"/>
      <c r="AP82" s="353"/>
      <c r="AQ82" s="353"/>
      <c r="AR82" s="353"/>
      <c r="AS82" s="353"/>
      <c r="AT82" s="353"/>
      <c r="AU82" s="353"/>
      <c r="AV82" s="353"/>
      <c r="AW82" s="353"/>
      <c r="AX82" s="353"/>
    </row>
    <row r="83" spans="1:50" ht="14.4">
      <c r="A83" s="147"/>
      <c r="B83" s="1221"/>
      <c r="C83" s="1221"/>
      <c r="D83" s="1221"/>
      <c r="E83" s="1221"/>
      <c r="F83" s="1221"/>
      <c r="G83" s="1221"/>
      <c r="H83" s="1221"/>
      <c r="I83" s="1222"/>
      <c r="J83" s="1222"/>
      <c r="K83" s="1222"/>
      <c r="L83" s="1222"/>
      <c r="M83" s="1222"/>
      <c r="N83" s="1222"/>
      <c r="O83" s="1222"/>
      <c r="P83" s="1222"/>
      <c r="Q83" s="1222"/>
      <c r="R83" s="1222"/>
      <c r="S83" s="1222"/>
      <c r="T83" s="1222"/>
      <c r="U83" s="1222"/>
      <c r="V83" s="1222"/>
      <c r="W83" s="1222"/>
      <c r="X83" s="1222"/>
      <c r="Y83" s="1222"/>
      <c r="Z83" s="1222"/>
      <c r="AA83" s="1222"/>
      <c r="AB83" s="1222"/>
      <c r="AC83" s="1222"/>
      <c r="AD83" s="1221"/>
      <c r="AE83" s="1221"/>
      <c r="AF83" s="1221"/>
      <c r="AG83" s="1221"/>
      <c r="AH83" s="1221"/>
      <c r="AI83" s="1221"/>
      <c r="AJ83" s="1221"/>
      <c r="AK83" s="147"/>
      <c r="AL83" s="353"/>
      <c r="AM83" s="353"/>
      <c r="AN83" s="353"/>
      <c r="AO83" s="353"/>
      <c r="AP83" s="353"/>
      <c r="AQ83" s="353"/>
      <c r="AR83" s="353"/>
      <c r="AS83" s="353"/>
      <c r="AT83" s="353"/>
      <c r="AU83" s="353"/>
      <c r="AV83" s="353"/>
      <c r="AW83" s="353"/>
      <c r="AX83" s="353"/>
    </row>
    <row r="84" spans="1:50" ht="14.4">
      <c r="A84" s="147"/>
      <c r="B84" s="1221"/>
      <c r="C84" s="1221"/>
      <c r="D84" s="1221"/>
      <c r="E84" s="1221"/>
      <c r="F84" s="1221"/>
      <c r="G84" s="1221"/>
      <c r="H84" s="1221"/>
      <c r="I84" s="1222"/>
      <c r="J84" s="1222"/>
      <c r="K84" s="1222"/>
      <c r="L84" s="1222"/>
      <c r="M84" s="1222"/>
      <c r="N84" s="1222"/>
      <c r="O84" s="1222"/>
      <c r="P84" s="1222"/>
      <c r="Q84" s="1222"/>
      <c r="R84" s="1222"/>
      <c r="S84" s="1222"/>
      <c r="T84" s="1222"/>
      <c r="U84" s="1222"/>
      <c r="V84" s="1222"/>
      <c r="W84" s="1222"/>
      <c r="X84" s="1222"/>
      <c r="Y84" s="1222"/>
      <c r="Z84" s="1222"/>
      <c r="AA84" s="1222"/>
      <c r="AB84" s="1222"/>
      <c r="AC84" s="1222"/>
      <c r="AD84" s="1221"/>
      <c r="AE84" s="1221"/>
      <c r="AF84" s="1221"/>
      <c r="AG84" s="1221"/>
      <c r="AH84" s="1221"/>
      <c r="AI84" s="1221"/>
      <c r="AJ84" s="1221"/>
      <c r="AK84" s="147"/>
      <c r="AL84" s="353"/>
      <c r="AM84" s="353"/>
      <c r="AN84" s="353"/>
      <c r="AO84" s="353"/>
      <c r="AP84" s="353"/>
      <c r="AQ84" s="353"/>
      <c r="AR84" s="353"/>
      <c r="AS84" s="353"/>
      <c r="AT84" s="353"/>
      <c r="AU84" s="353"/>
      <c r="AV84" s="353"/>
      <c r="AW84" s="353"/>
      <c r="AX84" s="353"/>
    </row>
    <row r="85" spans="1:50" ht="14.4">
      <c r="A85" s="147"/>
      <c r="B85" s="1221"/>
      <c r="C85" s="1221"/>
      <c r="D85" s="1221"/>
      <c r="E85" s="1221"/>
      <c r="F85" s="1221"/>
      <c r="G85" s="1221"/>
      <c r="H85" s="1221"/>
      <c r="I85" s="1222" t="s">
        <v>285</v>
      </c>
      <c r="J85" s="1222"/>
      <c r="K85" s="1222"/>
      <c r="L85" s="1222"/>
      <c r="M85" s="1222"/>
      <c r="N85" s="1222"/>
      <c r="O85" s="1222"/>
      <c r="P85" s="1222" t="s">
        <v>286</v>
      </c>
      <c r="Q85" s="1222"/>
      <c r="R85" s="1222"/>
      <c r="S85" s="1222"/>
      <c r="T85" s="1222"/>
      <c r="U85" s="1222"/>
      <c r="V85" s="1222"/>
      <c r="W85" s="1222" t="s">
        <v>286</v>
      </c>
      <c r="X85" s="1222"/>
      <c r="Y85" s="1222"/>
      <c r="Z85" s="1222"/>
      <c r="AA85" s="1222"/>
      <c r="AB85" s="1222"/>
      <c r="AC85" s="1222"/>
      <c r="AD85" s="1221" t="s">
        <v>499</v>
      </c>
      <c r="AE85" s="1221"/>
      <c r="AF85" s="1221"/>
      <c r="AG85" s="1221"/>
      <c r="AH85" s="1221"/>
      <c r="AI85" s="1221"/>
      <c r="AJ85" s="1221"/>
      <c r="AK85" s="147"/>
      <c r="AL85" s="353"/>
      <c r="AM85" s="353"/>
      <c r="AN85" s="353"/>
      <c r="AO85" s="353"/>
      <c r="AP85" s="353"/>
      <c r="AQ85" s="353"/>
      <c r="AR85" s="353"/>
      <c r="AS85" s="353"/>
      <c r="AT85" s="353"/>
      <c r="AU85" s="353"/>
      <c r="AV85" s="353"/>
      <c r="AW85" s="353"/>
      <c r="AX85" s="353"/>
    </row>
    <row r="86" spans="1:50" ht="14.4">
      <c r="A86" s="147"/>
      <c r="B86" s="1221"/>
      <c r="C86" s="1221"/>
      <c r="D86" s="1221"/>
      <c r="E86" s="1221"/>
      <c r="F86" s="1221"/>
      <c r="G86" s="1221"/>
      <c r="H86" s="1221"/>
      <c r="I86" s="1222"/>
      <c r="J86" s="1222"/>
      <c r="K86" s="1222"/>
      <c r="L86" s="1222"/>
      <c r="M86" s="1222"/>
      <c r="N86" s="1222"/>
      <c r="O86" s="1222"/>
      <c r="P86" s="1222"/>
      <c r="Q86" s="1222"/>
      <c r="R86" s="1222"/>
      <c r="S86" s="1222"/>
      <c r="T86" s="1222"/>
      <c r="U86" s="1222"/>
      <c r="V86" s="1222"/>
      <c r="W86" s="1222"/>
      <c r="X86" s="1222"/>
      <c r="Y86" s="1222"/>
      <c r="Z86" s="1222"/>
      <c r="AA86" s="1222"/>
      <c r="AB86" s="1222"/>
      <c r="AC86" s="1222"/>
      <c r="AD86" s="1221"/>
      <c r="AE86" s="1221"/>
      <c r="AF86" s="1221"/>
      <c r="AG86" s="1221"/>
      <c r="AH86" s="1221"/>
      <c r="AI86" s="1221"/>
      <c r="AJ86" s="1221"/>
      <c r="AK86" s="147"/>
      <c r="AL86" s="353"/>
      <c r="AM86" s="353"/>
      <c r="AN86" s="353"/>
      <c r="AO86" s="353"/>
      <c r="AP86" s="353"/>
      <c r="AQ86" s="353"/>
      <c r="AR86" s="353"/>
      <c r="AS86" s="353"/>
      <c r="AT86" s="353"/>
      <c r="AU86" s="353"/>
      <c r="AV86" s="353"/>
      <c r="AW86" s="353"/>
      <c r="AX86" s="353"/>
    </row>
    <row r="87" spans="1:50" ht="14.4">
      <c r="A87" s="147"/>
      <c r="B87" s="1221"/>
      <c r="C87" s="1221"/>
      <c r="D87" s="1221"/>
      <c r="E87" s="1221"/>
      <c r="F87" s="1221"/>
      <c r="G87" s="1221"/>
      <c r="H87" s="1221"/>
      <c r="I87" s="1222"/>
      <c r="J87" s="1222"/>
      <c r="K87" s="1222"/>
      <c r="L87" s="1222"/>
      <c r="M87" s="1222"/>
      <c r="N87" s="1222"/>
      <c r="O87" s="1222"/>
      <c r="P87" s="1222"/>
      <c r="Q87" s="1222"/>
      <c r="R87" s="1222"/>
      <c r="S87" s="1222"/>
      <c r="T87" s="1222"/>
      <c r="U87" s="1222"/>
      <c r="V87" s="1222"/>
      <c r="W87" s="1222"/>
      <c r="X87" s="1222"/>
      <c r="Y87" s="1222"/>
      <c r="Z87" s="1222"/>
      <c r="AA87" s="1222"/>
      <c r="AB87" s="1222"/>
      <c r="AC87" s="1222"/>
      <c r="AD87" s="1221"/>
      <c r="AE87" s="1221"/>
      <c r="AF87" s="1221"/>
      <c r="AG87" s="1221"/>
      <c r="AH87" s="1221"/>
      <c r="AI87" s="1221"/>
      <c r="AJ87" s="1221"/>
      <c r="AK87" s="147"/>
      <c r="AL87" s="353"/>
      <c r="AM87" s="353"/>
      <c r="AN87" s="353"/>
      <c r="AO87" s="353"/>
      <c r="AP87" s="353"/>
      <c r="AQ87" s="353"/>
      <c r="AR87" s="353"/>
      <c r="AS87" s="353"/>
      <c r="AT87" s="353"/>
      <c r="AU87" s="353"/>
      <c r="AV87" s="353"/>
      <c r="AW87" s="353"/>
      <c r="AX87" s="353"/>
    </row>
    <row r="88" spans="1:50" ht="14.4">
      <c r="A88" s="147"/>
      <c r="B88" s="1221"/>
      <c r="C88" s="1221"/>
      <c r="D88" s="1221"/>
      <c r="E88" s="1221"/>
      <c r="F88" s="1221"/>
      <c r="G88" s="1221"/>
      <c r="H88" s="1221"/>
      <c r="I88" s="1221"/>
      <c r="J88" s="1221"/>
      <c r="K88" s="1221"/>
      <c r="L88" s="1221"/>
      <c r="M88" s="1221"/>
      <c r="N88" s="1221"/>
      <c r="O88" s="1221"/>
      <c r="P88" s="1221"/>
      <c r="Q88" s="1221"/>
      <c r="R88" s="1221"/>
      <c r="S88" s="1221"/>
      <c r="T88" s="1221"/>
      <c r="U88" s="1221"/>
      <c r="V88" s="1221"/>
      <c r="W88" s="1221"/>
      <c r="X88" s="1221"/>
      <c r="Y88" s="1221"/>
      <c r="Z88" s="1221"/>
      <c r="AA88" s="1221"/>
      <c r="AB88" s="1221"/>
      <c r="AC88" s="1221"/>
      <c r="AD88" s="1221"/>
      <c r="AE88" s="1221"/>
      <c r="AF88" s="1221"/>
      <c r="AG88" s="1221"/>
      <c r="AH88" s="1221"/>
      <c r="AI88" s="1221"/>
      <c r="AJ88" s="1221"/>
      <c r="AK88" s="147"/>
      <c r="AL88" s="353"/>
      <c r="AM88" s="353"/>
      <c r="AN88" s="353"/>
      <c r="AO88" s="353"/>
      <c r="AP88" s="353"/>
      <c r="AQ88" s="353"/>
      <c r="AR88" s="353"/>
      <c r="AS88" s="353"/>
      <c r="AT88" s="353"/>
      <c r="AU88" s="353"/>
      <c r="AV88" s="353"/>
      <c r="AW88" s="353"/>
      <c r="AX88" s="353"/>
    </row>
    <row r="89" spans="1:50" ht="14.4">
      <c r="A89" s="147"/>
      <c r="B89" s="1221"/>
      <c r="C89" s="1221"/>
      <c r="D89" s="1221"/>
      <c r="E89" s="1221"/>
      <c r="F89" s="1221"/>
      <c r="G89" s="1221"/>
      <c r="H89" s="1221"/>
      <c r="I89" s="1221"/>
      <c r="J89" s="1221"/>
      <c r="K89" s="1221"/>
      <c r="L89" s="1221"/>
      <c r="M89" s="1221"/>
      <c r="N89" s="1221"/>
      <c r="O89" s="1221"/>
      <c r="P89" s="1221"/>
      <c r="Q89" s="1221"/>
      <c r="R89" s="1221"/>
      <c r="S89" s="1221"/>
      <c r="T89" s="1221"/>
      <c r="U89" s="1221"/>
      <c r="V89" s="1221"/>
      <c r="W89" s="1221"/>
      <c r="X89" s="1221"/>
      <c r="Y89" s="1221"/>
      <c r="Z89" s="1221"/>
      <c r="AA89" s="1221"/>
      <c r="AB89" s="1221"/>
      <c r="AC89" s="1221"/>
      <c r="AD89" s="1221"/>
      <c r="AE89" s="1221"/>
      <c r="AF89" s="1221"/>
      <c r="AG89" s="1221"/>
      <c r="AH89" s="1221"/>
      <c r="AI89" s="1221"/>
      <c r="AJ89" s="1221"/>
      <c r="AK89" s="147"/>
      <c r="AL89" s="353"/>
      <c r="AM89" s="353"/>
      <c r="AN89" s="353"/>
      <c r="AO89" s="353"/>
      <c r="AP89" s="353"/>
      <c r="AQ89" s="353"/>
      <c r="AR89" s="353"/>
      <c r="AS89" s="353"/>
      <c r="AT89" s="353"/>
      <c r="AU89" s="353"/>
      <c r="AV89" s="353"/>
      <c r="AW89" s="353"/>
      <c r="AX89" s="353"/>
    </row>
    <row r="90" spans="1:50" ht="14.4">
      <c r="A90" s="147"/>
      <c r="B90" s="1221"/>
      <c r="C90" s="1221"/>
      <c r="D90" s="1221"/>
      <c r="E90" s="1221"/>
      <c r="F90" s="1221"/>
      <c r="G90" s="1221"/>
      <c r="H90" s="1221"/>
      <c r="I90" s="1221"/>
      <c r="J90" s="1221"/>
      <c r="K90" s="1221"/>
      <c r="L90" s="1221"/>
      <c r="M90" s="1221"/>
      <c r="N90" s="1221"/>
      <c r="O90" s="1221"/>
      <c r="P90" s="1221"/>
      <c r="Q90" s="1221"/>
      <c r="R90" s="1221"/>
      <c r="S90" s="1221"/>
      <c r="T90" s="1221"/>
      <c r="U90" s="1221"/>
      <c r="V90" s="1221"/>
      <c r="W90" s="1221"/>
      <c r="X90" s="1221"/>
      <c r="Y90" s="1221"/>
      <c r="Z90" s="1221"/>
      <c r="AA90" s="1221"/>
      <c r="AB90" s="1221"/>
      <c r="AC90" s="1221"/>
      <c r="AD90" s="1221"/>
      <c r="AE90" s="1221"/>
      <c r="AF90" s="1221"/>
      <c r="AG90" s="1221"/>
      <c r="AH90" s="1221"/>
      <c r="AI90" s="1221"/>
      <c r="AJ90" s="1221"/>
      <c r="AK90" s="147"/>
      <c r="AL90" s="353"/>
      <c r="AM90" s="353"/>
      <c r="AN90" s="353"/>
      <c r="AO90" s="353"/>
      <c r="AP90" s="353"/>
      <c r="AQ90" s="353"/>
      <c r="AR90" s="353"/>
      <c r="AS90" s="353"/>
      <c r="AT90" s="353"/>
      <c r="AU90" s="353"/>
      <c r="AV90" s="353"/>
      <c r="AW90" s="353"/>
      <c r="AX90" s="353"/>
    </row>
    <row r="91" spans="1:50" ht="14.4">
      <c r="A91" s="147"/>
      <c r="B91" s="1221"/>
      <c r="C91" s="1221"/>
      <c r="D91" s="1221"/>
      <c r="E91" s="1221"/>
      <c r="F91" s="1221"/>
      <c r="G91" s="1221"/>
      <c r="H91" s="1221"/>
      <c r="I91" s="1221"/>
      <c r="J91" s="1221"/>
      <c r="K91" s="1221"/>
      <c r="L91" s="1221"/>
      <c r="M91" s="1221"/>
      <c r="N91" s="1221"/>
      <c r="O91" s="1221"/>
      <c r="P91" s="1221"/>
      <c r="Q91" s="1221"/>
      <c r="R91" s="1221"/>
      <c r="S91" s="1221"/>
      <c r="T91" s="1221"/>
      <c r="U91" s="1221"/>
      <c r="V91" s="1221"/>
      <c r="W91" s="1221"/>
      <c r="X91" s="1221"/>
      <c r="Y91" s="1221"/>
      <c r="Z91" s="1221"/>
      <c r="AA91" s="1221"/>
      <c r="AB91" s="1221"/>
      <c r="AC91" s="1221"/>
      <c r="AD91" s="1221"/>
      <c r="AE91" s="1221"/>
      <c r="AF91" s="1221"/>
      <c r="AG91" s="1221"/>
      <c r="AH91" s="1221"/>
      <c r="AI91" s="1221"/>
      <c r="AJ91" s="1221"/>
      <c r="AK91" s="147"/>
      <c r="AL91" s="353"/>
      <c r="AM91" s="353"/>
      <c r="AN91" s="353"/>
      <c r="AO91" s="353"/>
      <c r="AP91" s="353"/>
      <c r="AQ91" s="353"/>
      <c r="AR91" s="353"/>
      <c r="AS91" s="353"/>
      <c r="AT91" s="353"/>
      <c r="AU91" s="353"/>
      <c r="AV91" s="353"/>
      <c r="AW91" s="353"/>
      <c r="AX91" s="353"/>
    </row>
    <row r="92" spans="1:50" ht="14.4">
      <c r="A92" s="147"/>
      <c r="B92" s="1221"/>
      <c r="C92" s="1221"/>
      <c r="D92" s="1221"/>
      <c r="E92" s="1221"/>
      <c r="F92" s="1221"/>
      <c r="G92" s="1221"/>
      <c r="H92" s="1221"/>
      <c r="I92" s="1221"/>
      <c r="J92" s="1221"/>
      <c r="K92" s="1221"/>
      <c r="L92" s="1221"/>
      <c r="M92" s="1221"/>
      <c r="N92" s="1221"/>
      <c r="O92" s="1221"/>
      <c r="P92" s="1221"/>
      <c r="Q92" s="1221"/>
      <c r="R92" s="1221"/>
      <c r="S92" s="1221"/>
      <c r="T92" s="1221"/>
      <c r="U92" s="1221"/>
      <c r="V92" s="1221"/>
      <c r="W92" s="1221"/>
      <c r="X92" s="1221"/>
      <c r="Y92" s="1221"/>
      <c r="Z92" s="1221"/>
      <c r="AA92" s="1221"/>
      <c r="AB92" s="1221"/>
      <c r="AC92" s="1221"/>
      <c r="AD92" s="1221"/>
      <c r="AE92" s="1221"/>
      <c r="AF92" s="1221"/>
      <c r="AG92" s="1221"/>
      <c r="AH92" s="1221"/>
      <c r="AI92" s="1221"/>
      <c r="AJ92" s="1221"/>
      <c r="AK92" s="147"/>
      <c r="AL92" s="353"/>
      <c r="AM92" s="353"/>
      <c r="AN92" s="353"/>
      <c r="AO92" s="353"/>
      <c r="AP92" s="353"/>
      <c r="AQ92" s="353"/>
      <c r="AR92" s="353"/>
      <c r="AS92" s="353"/>
      <c r="AT92" s="353"/>
      <c r="AU92" s="353"/>
      <c r="AV92" s="353"/>
      <c r="AW92" s="353"/>
      <c r="AX92" s="353"/>
    </row>
    <row r="93" spans="1:50" ht="14.4">
      <c r="A93" s="147"/>
      <c r="B93" s="1221"/>
      <c r="C93" s="1221"/>
      <c r="D93" s="1221"/>
      <c r="E93" s="1221"/>
      <c r="F93" s="1221"/>
      <c r="G93" s="1221"/>
      <c r="H93" s="1221"/>
      <c r="I93" s="1221"/>
      <c r="J93" s="1221"/>
      <c r="K93" s="1221"/>
      <c r="L93" s="1221"/>
      <c r="M93" s="1221"/>
      <c r="N93" s="1221"/>
      <c r="O93" s="1221"/>
      <c r="P93" s="1221"/>
      <c r="Q93" s="1221"/>
      <c r="R93" s="1221"/>
      <c r="S93" s="1221"/>
      <c r="T93" s="1221"/>
      <c r="U93" s="1221"/>
      <c r="V93" s="1221"/>
      <c r="W93" s="1221"/>
      <c r="X93" s="1221"/>
      <c r="Y93" s="1221"/>
      <c r="Z93" s="1221"/>
      <c r="AA93" s="1221"/>
      <c r="AB93" s="1221"/>
      <c r="AC93" s="1221"/>
      <c r="AD93" s="1221"/>
      <c r="AE93" s="1221"/>
      <c r="AF93" s="1221"/>
      <c r="AG93" s="1221"/>
      <c r="AH93" s="1221"/>
      <c r="AI93" s="1221"/>
      <c r="AJ93" s="1221"/>
      <c r="AK93" s="147"/>
      <c r="AL93" s="353"/>
      <c r="AM93" s="353"/>
      <c r="AN93" s="353"/>
      <c r="AO93" s="353"/>
      <c r="AP93" s="353"/>
      <c r="AQ93" s="353"/>
      <c r="AR93" s="353"/>
      <c r="AS93" s="353"/>
      <c r="AT93" s="353"/>
      <c r="AU93" s="353"/>
      <c r="AV93" s="353"/>
      <c r="AW93" s="353"/>
      <c r="AX93" s="353"/>
    </row>
    <row r="94" spans="1:50" ht="14.4">
      <c r="A94" s="147"/>
      <c r="B94" s="1221"/>
      <c r="C94" s="1221"/>
      <c r="D94" s="1221"/>
      <c r="E94" s="1221"/>
      <c r="F94" s="1221"/>
      <c r="G94" s="1221"/>
      <c r="H94" s="1221"/>
      <c r="I94" s="1221"/>
      <c r="J94" s="1221"/>
      <c r="K94" s="1221"/>
      <c r="L94" s="1221"/>
      <c r="M94" s="1221"/>
      <c r="N94" s="1221"/>
      <c r="O94" s="1221"/>
      <c r="P94" s="1221"/>
      <c r="Q94" s="1221"/>
      <c r="R94" s="1221"/>
      <c r="S94" s="1221"/>
      <c r="T94" s="1221"/>
      <c r="U94" s="1221"/>
      <c r="V94" s="1221"/>
      <c r="W94" s="1221"/>
      <c r="X94" s="1221"/>
      <c r="Y94" s="1221"/>
      <c r="Z94" s="1221"/>
      <c r="AA94" s="1221"/>
      <c r="AB94" s="1221"/>
      <c r="AC94" s="1221"/>
      <c r="AD94" s="1221"/>
      <c r="AE94" s="1221"/>
      <c r="AF94" s="1221"/>
      <c r="AG94" s="1221"/>
      <c r="AH94" s="1221"/>
      <c r="AI94" s="1221"/>
      <c r="AJ94" s="1221"/>
      <c r="AK94" s="147"/>
      <c r="AL94" s="353"/>
      <c r="AM94" s="353"/>
      <c r="AN94" s="353"/>
      <c r="AO94" s="353"/>
      <c r="AP94" s="353"/>
      <c r="AQ94" s="353"/>
      <c r="AR94" s="353"/>
      <c r="AS94" s="353"/>
      <c r="AT94" s="353"/>
      <c r="AU94" s="353"/>
      <c r="AV94" s="353"/>
      <c r="AW94" s="353"/>
      <c r="AX94" s="353"/>
    </row>
    <row r="95" spans="1:50" ht="14.4">
      <c r="A95" s="147"/>
      <c r="B95" s="1221"/>
      <c r="C95" s="1221"/>
      <c r="D95" s="1221"/>
      <c r="E95" s="1221"/>
      <c r="F95" s="1221"/>
      <c r="G95" s="1221"/>
      <c r="H95" s="1221"/>
      <c r="I95" s="1221"/>
      <c r="J95" s="1221"/>
      <c r="K95" s="1221"/>
      <c r="L95" s="1221"/>
      <c r="M95" s="1221"/>
      <c r="N95" s="1221"/>
      <c r="O95" s="1221"/>
      <c r="P95" s="1221"/>
      <c r="Q95" s="1221"/>
      <c r="R95" s="1221"/>
      <c r="S95" s="1221"/>
      <c r="T95" s="1221"/>
      <c r="U95" s="1221"/>
      <c r="V95" s="1221"/>
      <c r="W95" s="1221"/>
      <c r="X95" s="1221"/>
      <c r="Y95" s="1221"/>
      <c r="Z95" s="1221"/>
      <c r="AA95" s="1221"/>
      <c r="AB95" s="1221"/>
      <c r="AC95" s="1221"/>
      <c r="AD95" s="1221"/>
      <c r="AE95" s="1221"/>
      <c r="AF95" s="1221"/>
      <c r="AG95" s="1221"/>
      <c r="AH95" s="1221"/>
      <c r="AI95" s="1221"/>
      <c r="AJ95" s="1221"/>
      <c r="AK95" s="147"/>
      <c r="AL95" s="353"/>
      <c r="AM95" s="353"/>
      <c r="AN95" s="353"/>
      <c r="AO95" s="353"/>
      <c r="AP95" s="353"/>
      <c r="AQ95" s="353"/>
      <c r="AR95" s="353"/>
      <c r="AS95" s="353"/>
      <c r="AT95" s="353"/>
      <c r="AU95" s="353"/>
      <c r="AV95" s="353"/>
      <c r="AW95" s="353"/>
      <c r="AX95" s="353"/>
    </row>
    <row r="96" spans="1:50" ht="14.4">
      <c r="A96" s="147"/>
      <c r="B96" s="1221"/>
      <c r="C96" s="1221"/>
      <c r="D96" s="1221"/>
      <c r="E96" s="1221"/>
      <c r="F96" s="1221"/>
      <c r="G96" s="1221"/>
      <c r="H96" s="1221"/>
      <c r="I96" s="1221"/>
      <c r="J96" s="1221"/>
      <c r="K96" s="1221"/>
      <c r="L96" s="1221"/>
      <c r="M96" s="1221"/>
      <c r="N96" s="1221"/>
      <c r="O96" s="1221"/>
      <c r="P96" s="1221"/>
      <c r="Q96" s="1221"/>
      <c r="R96" s="1221"/>
      <c r="S96" s="1221"/>
      <c r="T96" s="1221"/>
      <c r="U96" s="1221"/>
      <c r="V96" s="1221"/>
      <c r="W96" s="1221"/>
      <c r="X96" s="1221"/>
      <c r="Y96" s="1221"/>
      <c r="Z96" s="1221"/>
      <c r="AA96" s="1221"/>
      <c r="AB96" s="1221"/>
      <c r="AC96" s="1221"/>
      <c r="AD96" s="1221"/>
      <c r="AE96" s="1221"/>
      <c r="AF96" s="1221"/>
      <c r="AG96" s="1221"/>
      <c r="AH96" s="1221"/>
      <c r="AI96" s="1221"/>
      <c r="AJ96" s="1221"/>
      <c r="AK96" s="147"/>
      <c r="AL96" s="353"/>
      <c r="AM96" s="353"/>
      <c r="AN96" s="353"/>
      <c r="AO96" s="353"/>
      <c r="AP96" s="353"/>
      <c r="AQ96" s="353"/>
      <c r="AR96" s="353"/>
      <c r="AS96" s="353"/>
      <c r="AT96" s="353"/>
      <c r="AU96" s="353"/>
      <c r="AV96" s="353"/>
      <c r="AW96" s="353"/>
      <c r="AX96" s="353"/>
    </row>
    <row r="97" spans="1:50" ht="14.4">
      <c r="A97" s="147"/>
      <c r="B97" s="1221"/>
      <c r="C97" s="1221"/>
      <c r="D97" s="1221"/>
      <c r="E97" s="1221"/>
      <c r="F97" s="1221"/>
      <c r="G97" s="1221"/>
      <c r="H97" s="1221"/>
      <c r="I97" s="1221"/>
      <c r="J97" s="1221"/>
      <c r="K97" s="1221"/>
      <c r="L97" s="1221"/>
      <c r="M97" s="1221"/>
      <c r="N97" s="1221"/>
      <c r="O97" s="1221"/>
      <c r="P97" s="1221"/>
      <c r="Q97" s="1221"/>
      <c r="R97" s="1221"/>
      <c r="S97" s="1221"/>
      <c r="T97" s="1221"/>
      <c r="U97" s="1221"/>
      <c r="V97" s="1221"/>
      <c r="W97" s="1221"/>
      <c r="X97" s="1221"/>
      <c r="Y97" s="1221"/>
      <c r="Z97" s="1221"/>
      <c r="AA97" s="1221"/>
      <c r="AB97" s="1221"/>
      <c r="AC97" s="1221"/>
      <c r="AD97" s="1221"/>
      <c r="AE97" s="1221"/>
      <c r="AF97" s="1221"/>
      <c r="AG97" s="1221"/>
      <c r="AH97" s="1221"/>
      <c r="AI97" s="1221"/>
      <c r="AJ97" s="1221"/>
      <c r="AK97" s="147"/>
      <c r="AL97" s="353"/>
      <c r="AM97" s="353"/>
      <c r="AN97" s="353"/>
      <c r="AO97" s="353"/>
      <c r="AP97" s="353"/>
      <c r="AQ97" s="353"/>
      <c r="AR97" s="353"/>
      <c r="AS97" s="353"/>
      <c r="AT97" s="353"/>
      <c r="AU97" s="353"/>
      <c r="AV97" s="353"/>
      <c r="AW97" s="353"/>
      <c r="AX97" s="353"/>
    </row>
    <row r="98" spans="1:50" ht="14.4">
      <c r="A98" s="147"/>
      <c r="B98" s="1221"/>
      <c r="C98" s="1221"/>
      <c r="D98" s="1221"/>
      <c r="E98" s="1221"/>
      <c r="F98" s="1221"/>
      <c r="G98" s="1221"/>
      <c r="H98" s="1221"/>
      <c r="I98" s="1221"/>
      <c r="J98" s="1221"/>
      <c r="K98" s="1221"/>
      <c r="L98" s="1221"/>
      <c r="M98" s="1221"/>
      <c r="N98" s="1221"/>
      <c r="O98" s="1221"/>
      <c r="P98" s="1221"/>
      <c r="Q98" s="1221"/>
      <c r="R98" s="1221"/>
      <c r="S98" s="1221"/>
      <c r="T98" s="1221"/>
      <c r="U98" s="1221"/>
      <c r="V98" s="1221"/>
      <c r="W98" s="1221"/>
      <c r="X98" s="1221"/>
      <c r="Y98" s="1221"/>
      <c r="Z98" s="1221"/>
      <c r="AA98" s="1221"/>
      <c r="AB98" s="1221"/>
      <c r="AC98" s="1221"/>
      <c r="AD98" s="1221"/>
      <c r="AE98" s="1221"/>
      <c r="AF98" s="1221"/>
      <c r="AG98" s="1221"/>
      <c r="AH98" s="1221"/>
      <c r="AI98" s="1221"/>
      <c r="AJ98" s="1221"/>
      <c r="AK98" s="147"/>
      <c r="AL98" s="353"/>
      <c r="AM98" s="353"/>
      <c r="AN98" s="353"/>
      <c r="AO98" s="353"/>
      <c r="AP98" s="353"/>
      <c r="AQ98" s="353"/>
      <c r="AR98" s="353"/>
      <c r="AS98" s="353"/>
      <c r="AT98" s="353"/>
      <c r="AU98" s="353"/>
      <c r="AV98" s="353"/>
      <c r="AW98" s="353"/>
      <c r="AX98" s="353"/>
    </row>
    <row r="99" spans="1:50" ht="14.4">
      <c r="A99" s="147"/>
      <c r="B99" s="1221"/>
      <c r="C99" s="1221"/>
      <c r="D99" s="1221"/>
      <c r="E99" s="1221"/>
      <c r="F99" s="1221"/>
      <c r="G99" s="1221"/>
      <c r="H99" s="1221"/>
      <c r="I99" s="1221"/>
      <c r="J99" s="1221"/>
      <c r="K99" s="1221"/>
      <c r="L99" s="1221"/>
      <c r="M99" s="1221"/>
      <c r="N99" s="1221"/>
      <c r="O99" s="1221"/>
      <c r="P99" s="1221"/>
      <c r="Q99" s="1221"/>
      <c r="R99" s="1221"/>
      <c r="S99" s="1221"/>
      <c r="T99" s="1221"/>
      <c r="U99" s="1221"/>
      <c r="V99" s="1221"/>
      <c r="W99" s="1221"/>
      <c r="X99" s="1221"/>
      <c r="Y99" s="1221"/>
      <c r="Z99" s="1221"/>
      <c r="AA99" s="1221"/>
      <c r="AB99" s="1221"/>
      <c r="AC99" s="1221"/>
      <c r="AD99" s="1221"/>
      <c r="AE99" s="1221"/>
      <c r="AF99" s="1221"/>
      <c r="AG99" s="1221"/>
      <c r="AH99" s="1221"/>
      <c r="AI99" s="1221"/>
      <c r="AJ99" s="1221"/>
      <c r="AK99" s="147"/>
      <c r="AL99" s="353"/>
      <c r="AM99" s="353"/>
      <c r="AN99" s="353"/>
      <c r="AO99" s="353"/>
      <c r="AP99" s="353"/>
      <c r="AQ99" s="353"/>
      <c r="AR99" s="353"/>
      <c r="AS99" s="353"/>
      <c r="AT99" s="353"/>
      <c r="AU99" s="353"/>
      <c r="AV99" s="353"/>
      <c r="AW99" s="353"/>
      <c r="AX99" s="353"/>
    </row>
    <row r="100" spans="1:50" ht="14.4">
      <c r="A100" s="147"/>
      <c r="B100" s="1221"/>
      <c r="C100" s="1221"/>
      <c r="D100" s="1221"/>
      <c r="E100" s="1221"/>
      <c r="F100" s="1221"/>
      <c r="G100" s="1221"/>
      <c r="H100" s="1221"/>
      <c r="I100" s="1221"/>
      <c r="J100" s="1221"/>
      <c r="K100" s="1221"/>
      <c r="L100" s="1221"/>
      <c r="M100" s="1221"/>
      <c r="N100" s="1221"/>
      <c r="O100" s="1221"/>
      <c r="P100" s="1221"/>
      <c r="Q100" s="1221"/>
      <c r="R100" s="1221"/>
      <c r="S100" s="1221"/>
      <c r="T100" s="1221"/>
      <c r="U100" s="1221"/>
      <c r="V100" s="1221"/>
      <c r="W100" s="1221"/>
      <c r="X100" s="1221"/>
      <c r="Y100" s="1221"/>
      <c r="Z100" s="1221"/>
      <c r="AA100" s="1221"/>
      <c r="AB100" s="1221"/>
      <c r="AC100" s="1221"/>
      <c r="AD100" s="1221"/>
      <c r="AE100" s="1221"/>
      <c r="AF100" s="1221"/>
      <c r="AG100" s="1221"/>
      <c r="AH100" s="1221"/>
      <c r="AI100" s="1221"/>
      <c r="AJ100" s="1221"/>
      <c r="AK100" s="147"/>
      <c r="AL100" s="353"/>
      <c r="AM100" s="353"/>
      <c r="AN100" s="353"/>
      <c r="AO100" s="353"/>
      <c r="AP100" s="353"/>
      <c r="AQ100" s="353"/>
      <c r="AR100" s="353"/>
      <c r="AS100" s="353"/>
      <c r="AT100" s="353"/>
      <c r="AU100" s="353"/>
      <c r="AV100" s="353"/>
      <c r="AW100" s="353"/>
      <c r="AX100" s="353"/>
    </row>
    <row r="101" spans="1:50" ht="14.4">
      <c r="A101" s="147"/>
      <c r="B101" s="1221"/>
      <c r="C101" s="1221"/>
      <c r="D101" s="1221"/>
      <c r="E101" s="1221"/>
      <c r="F101" s="1221"/>
      <c r="G101" s="1221"/>
      <c r="H101" s="1221"/>
      <c r="I101" s="1221"/>
      <c r="J101" s="1221"/>
      <c r="K101" s="1221"/>
      <c r="L101" s="1221"/>
      <c r="M101" s="1221"/>
      <c r="N101" s="1221"/>
      <c r="O101" s="1221"/>
      <c r="P101" s="1221"/>
      <c r="Q101" s="1221"/>
      <c r="R101" s="1221"/>
      <c r="S101" s="1221"/>
      <c r="T101" s="1221"/>
      <c r="U101" s="1221"/>
      <c r="V101" s="1221"/>
      <c r="W101" s="1221"/>
      <c r="X101" s="1221"/>
      <c r="Y101" s="1221"/>
      <c r="Z101" s="1221"/>
      <c r="AA101" s="1221"/>
      <c r="AB101" s="1221"/>
      <c r="AC101" s="1221"/>
      <c r="AD101" s="1221"/>
      <c r="AE101" s="1221"/>
      <c r="AF101" s="1221"/>
      <c r="AG101" s="1221"/>
      <c r="AH101" s="1221"/>
      <c r="AI101" s="1221"/>
      <c r="AJ101" s="1221"/>
      <c r="AK101" s="147"/>
      <c r="AL101" s="353"/>
      <c r="AM101" s="353"/>
      <c r="AN101" s="353"/>
      <c r="AO101" s="353"/>
      <c r="AP101" s="353"/>
      <c r="AQ101" s="353"/>
      <c r="AR101" s="353"/>
      <c r="AS101" s="353"/>
      <c r="AT101" s="353"/>
      <c r="AU101" s="353"/>
      <c r="AV101" s="353"/>
      <c r="AW101" s="353"/>
      <c r="AX101" s="353"/>
    </row>
    <row r="102" spans="1:50" ht="14.4">
      <c r="A102" s="147"/>
      <c r="B102" s="1221"/>
      <c r="C102" s="1221"/>
      <c r="D102" s="1221"/>
      <c r="E102" s="1221"/>
      <c r="F102" s="1221"/>
      <c r="G102" s="1221"/>
      <c r="H102" s="1221"/>
      <c r="I102" s="1221"/>
      <c r="J102" s="1221"/>
      <c r="K102" s="1221"/>
      <c r="L102" s="1221"/>
      <c r="M102" s="1221"/>
      <c r="N102" s="1221"/>
      <c r="O102" s="1221"/>
      <c r="P102" s="1221"/>
      <c r="Q102" s="1221"/>
      <c r="R102" s="1221"/>
      <c r="S102" s="1221"/>
      <c r="T102" s="1221"/>
      <c r="U102" s="1221"/>
      <c r="V102" s="1221"/>
      <c r="W102" s="1221"/>
      <c r="X102" s="1221"/>
      <c r="Y102" s="1221"/>
      <c r="Z102" s="1221"/>
      <c r="AA102" s="1221"/>
      <c r="AB102" s="1221"/>
      <c r="AC102" s="1221"/>
      <c r="AD102" s="1221"/>
      <c r="AE102" s="1221"/>
      <c r="AF102" s="1221"/>
      <c r="AG102" s="1221"/>
      <c r="AH102" s="1221"/>
      <c r="AI102" s="1221"/>
      <c r="AJ102" s="1221"/>
      <c r="AK102" s="147"/>
      <c r="AL102" s="353"/>
      <c r="AM102" s="353"/>
      <c r="AN102" s="353"/>
      <c r="AO102" s="353"/>
      <c r="AP102" s="353"/>
      <c r="AQ102" s="353"/>
      <c r="AR102" s="353"/>
      <c r="AS102" s="353"/>
      <c r="AT102" s="353"/>
      <c r="AU102" s="353"/>
      <c r="AV102" s="353"/>
      <c r="AW102" s="353"/>
      <c r="AX102" s="353"/>
    </row>
    <row r="103" spans="1:50" ht="14.4">
      <c r="A103" s="147"/>
      <c r="B103" s="1221"/>
      <c r="C103" s="1221"/>
      <c r="D103" s="1221"/>
      <c r="E103" s="1221"/>
      <c r="F103" s="1221"/>
      <c r="G103" s="1221"/>
      <c r="H103" s="1221"/>
      <c r="I103" s="1221"/>
      <c r="J103" s="1221"/>
      <c r="K103" s="1221"/>
      <c r="L103" s="1221"/>
      <c r="M103" s="1221"/>
      <c r="N103" s="1221"/>
      <c r="O103" s="1221"/>
      <c r="P103" s="1221"/>
      <c r="Q103" s="1221"/>
      <c r="R103" s="1221"/>
      <c r="S103" s="1221"/>
      <c r="T103" s="1221"/>
      <c r="U103" s="1221"/>
      <c r="V103" s="1221"/>
      <c r="W103" s="1221"/>
      <c r="X103" s="1221"/>
      <c r="Y103" s="1221"/>
      <c r="Z103" s="1221"/>
      <c r="AA103" s="1221"/>
      <c r="AB103" s="1221"/>
      <c r="AC103" s="1221"/>
      <c r="AD103" s="1221"/>
      <c r="AE103" s="1221"/>
      <c r="AF103" s="1221"/>
      <c r="AG103" s="1221"/>
      <c r="AH103" s="1221"/>
      <c r="AI103" s="1221"/>
      <c r="AJ103" s="1221"/>
      <c r="AK103" s="147"/>
      <c r="AL103" s="353"/>
      <c r="AM103" s="353"/>
      <c r="AN103" s="353"/>
      <c r="AO103" s="353"/>
      <c r="AP103" s="353"/>
      <c r="AQ103" s="353"/>
      <c r="AR103" s="353"/>
      <c r="AS103" s="353"/>
      <c r="AT103" s="353"/>
      <c r="AU103" s="353"/>
      <c r="AV103" s="353"/>
      <c r="AW103" s="353"/>
      <c r="AX103" s="353"/>
    </row>
    <row r="104" spans="1:50" ht="14.4">
      <c r="A104" s="147"/>
      <c r="B104" s="1221"/>
      <c r="C104" s="1221"/>
      <c r="D104" s="1221"/>
      <c r="E104" s="1221"/>
      <c r="F104" s="1221"/>
      <c r="G104" s="1221"/>
      <c r="H104" s="1221"/>
      <c r="I104" s="1221"/>
      <c r="J104" s="1221"/>
      <c r="K104" s="1221"/>
      <c r="L104" s="1221"/>
      <c r="M104" s="1221"/>
      <c r="N104" s="1221"/>
      <c r="O104" s="1221"/>
      <c r="P104" s="1221"/>
      <c r="Q104" s="1221"/>
      <c r="R104" s="1221"/>
      <c r="S104" s="1221"/>
      <c r="T104" s="1221"/>
      <c r="U104" s="1221"/>
      <c r="V104" s="1221"/>
      <c r="W104" s="1221"/>
      <c r="X104" s="1221"/>
      <c r="Y104" s="1221"/>
      <c r="Z104" s="1221"/>
      <c r="AA104" s="1221"/>
      <c r="AB104" s="1221"/>
      <c r="AC104" s="1221"/>
      <c r="AD104" s="1221"/>
      <c r="AE104" s="1221"/>
      <c r="AF104" s="1221"/>
      <c r="AG104" s="1221"/>
      <c r="AH104" s="1221"/>
      <c r="AI104" s="1221"/>
      <c r="AJ104" s="1221"/>
      <c r="AK104" s="147"/>
      <c r="AL104" s="353"/>
      <c r="AM104" s="353"/>
      <c r="AN104" s="353"/>
      <c r="AO104" s="353"/>
      <c r="AP104" s="353"/>
      <c r="AQ104" s="353"/>
      <c r="AR104" s="353"/>
      <c r="AS104" s="353"/>
      <c r="AT104" s="353"/>
      <c r="AU104" s="353"/>
      <c r="AV104" s="353"/>
      <c r="AW104" s="353"/>
      <c r="AX104" s="353"/>
    </row>
    <row r="105" spans="1:50" ht="14.4">
      <c r="A105" s="147"/>
      <c r="B105" s="1221"/>
      <c r="C105" s="1221"/>
      <c r="D105" s="1221"/>
      <c r="E105" s="1221"/>
      <c r="F105" s="1221"/>
      <c r="G105" s="1221"/>
      <c r="H105" s="1221"/>
      <c r="I105" s="1221"/>
      <c r="J105" s="1221"/>
      <c r="K105" s="1221"/>
      <c r="L105" s="1221"/>
      <c r="M105" s="1221"/>
      <c r="N105" s="1221"/>
      <c r="O105" s="1221"/>
      <c r="P105" s="1221"/>
      <c r="Q105" s="1221"/>
      <c r="R105" s="1221"/>
      <c r="S105" s="1221"/>
      <c r="T105" s="1221"/>
      <c r="U105" s="1221"/>
      <c r="V105" s="1221"/>
      <c r="W105" s="1221"/>
      <c r="X105" s="1221"/>
      <c r="Y105" s="1221"/>
      <c r="Z105" s="1221"/>
      <c r="AA105" s="1221"/>
      <c r="AB105" s="1221"/>
      <c r="AC105" s="1221"/>
      <c r="AD105" s="1221"/>
      <c r="AE105" s="1221"/>
      <c r="AF105" s="1221"/>
      <c r="AG105" s="1221"/>
      <c r="AH105" s="1221"/>
      <c r="AI105" s="1221"/>
      <c r="AJ105" s="1221"/>
      <c r="AK105" s="147"/>
      <c r="AL105" s="353"/>
      <c r="AM105" s="353"/>
      <c r="AN105" s="353"/>
      <c r="AO105" s="353"/>
      <c r="AP105" s="353"/>
      <c r="AQ105" s="353"/>
      <c r="AR105" s="353"/>
      <c r="AS105" s="353"/>
      <c r="AT105" s="353"/>
      <c r="AU105" s="353"/>
      <c r="AV105" s="353"/>
      <c r="AW105" s="353"/>
      <c r="AX105" s="353"/>
    </row>
    <row r="106" spans="1:50" ht="14.4">
      <c r="A106" s="147"/>
      <c r="B106" s="1221"/>
      <c r="C106" s="1221"/>
      <c r="D106" s="1221"/>
      <c r="E106" s="1221"/>
      <c r="F106" s="1221"/>
      <c r="G106" s="1221"/>
      <c r="H106" s="1221"/>
      <c r="I106" s="1221"/>
      <c r="J106" s="1221"/>
      <c r="K106" s="1221"/>
      <c r="L106" s="1221"/>
      <c r="M106" s="1221"/>
      <c r="N106" s="1221"/>
      <c r="O106" s="1221"/>
      <c r="P106" s="1221"/>
      <c r="Q106" s="1221"/>
      <c r="R106" s="1221"/>
      <c r="S106" s="1221"/>
      <c r="T106" s="1221"/>
      <c r="U106" s="1221"/>
      <c r="V106" s="1221"/>
      <c r="W106" s="1221"/>
      <c r="X106" s="1221"/>
      <c r="Y106" s="1221"/>
      <c r="Z106" s="1221"/>
      <c r="AA106" s="1221"/>
      <c r="AB106" s="1221"/>
      <c r="AC106" s="1221"/>
      <c r="AD106" s="1221"/>
      <c r="AE106" s="1221"/>
      <c r="AF106" s="1221"/>
      <c r="AG106" s="1221"/>
      <c r="AH106" s="1221"/>
      <c r="AI106" s="1221"/>
      <c r="AJ106" s="1221"/>
      <c r="AK106" s="147"/>
      <c r="AL106" s="353"/>
      <c r="AM106" s="353"/>
      <c r="AN106" s="353"/>
      <c r="AO106" s="353"/>
      <c r="AP106" s="353"/>
      <c r="AQ106" s="353"/>
      <c r="AR106" s="353"/>
      <c r="AS106" s="353"/>
      <c r="AT106" s="353"/>
      <c r="AU106" s="353"/>
      <c r="AV106" s="353"/>
      <c r="AW106" s="353"/>
      <c r="AX106" s="353"/>
    </row>
    <row r="107" spans="1:50" ht="14.4">
      <c r="A107" s="147"/>
      <c r="B107" s="1221"/>
      <c r="C107" s="1221"/>
      <c r="D107" s="1221"/>
      <c r="E107" s="1221"/>
      <c r="F107" s="1221"/>
      <c r="G107" s="1221"/>
      <c r="H107" s="1221"/>
      <c r="I107" s="1221"/>
      <c r="J107" s="1221"/>
      <c r="K107" s="1221"/>
      <c r="L107" s="1221"/>
      <c r="M107" s="1221"/>
      <c r="N107" s="1221"/>
      <c r="O107" s="1221"/>
      <c r="P107" s="1221"/>
      <c r="Q107" s="1221"/>
      <c r="R107" s="1221"/>
      <c r="S107" s="1221"/>
      <c r="T107" s="1221"/>
      <c r="U107" s="1221"/>
      <c r="V107" s="1221"/>
      <c r="W107" s="1221"/>
      <c r="X107" s="1221"/>
      <c r="Y107" s="1221"/>
      <c r="Z107" s="1221"/>
      <c r="AA107" s="1221"/>
      <c r="AB107" s="1221"/>
      <c r="AC107" s="1221"/>
      <c r="AD107" s="1221"/>
      <c r="AE107" s="1221"/>
      <c r="AF107" s="1221"/>
      <c r="AG107" s="1221"/>
      <c r="AH107" s="1221"/>
      <c r="AI107" s="1221"/>
      <c r="AJ107" s="1221"/>
      <c r="AK107" s="147"/>
      <c r="AL107" s="353"/>
      <c r="AM107" s="353"/>
      <c r="AN107" s="353"/>
      <c r="AO107" s="353"/>
      <c r="AP107" s="353"/>
      <c r="AQ107" s="353"/>
      <c r="AR107" s="353"/>
      <c r="AS107" s="353"/>
      <c r="AT107" s="353"/>
      <c r="AU107" s="353"/>
      <c r="AV107" s="353"/>
      <c r="AW107" s="353"/>
      <c r="AX107" s="353"/>
    </row>
    <row r="108" spans="1:50" ht="14.4">
      <c r="A108" s="147"/>
      <c r="B108" s="1221"/>
      <c r="C108" s="1221"/>
      <c r="D108" s="1221"/>
      <c r="E108" s="1221"/>
      <c r="F108" s="1221"/>
      <c r="G108" s="1221"/>
      <c r="H108" s="1221"/>
      <c r="I108" s="1221"/>
      <c r="J108" s="1221"/>
      <c r="K108" s="1221"/>
      <c r="L108" s="1221"/>
      <c r="M108" s="1221"/>
      <c r="N108" s="1221"/>
      <c r="O108" s="1221"/>
      <c r="P108" s="1221"/>
      <c r="Q108" s="1221"/>
      <c r="R108" s="1221"/>
      <c r="S108" s="1221"/>
      <c r="T108" s="1221"/>
      <c r="U108" s="1221"/>
      <c r="V108" s="1221"/>
      <c r="W108" s="1221"/>
      <c r="X108" s="1221"/>
      <c r="Y108" s="1221"/>
      <c r="Z108" s="1221"/>
      <c r="AA108" s="1221"/>
      <c r="AB108" s="1221"/>
      <c r="AC108" s="1221"/>
      <c r="AD108" s="1221"/>
      <c r="AE108" s="1221"/>
      <c r="AF108" s="1221"/>
      <c r="AG108" s="1221"/>
      <c r="AH108" s="1221"/>
      <c r="AI108" s="1221"/>
      <c r="AJ108" s="1221"/>
      <c r="AK108" s="147"/>
      <c r="AL108" s="353"/>
      <c r="AM108" s="353"/>
      <c r="AN108" s="353"/>
      <c r="AO108" s="353"/>
      <c r="AP108" s="353"/>
      <c r="AQ108" s="353"/>
      <c r="AR108" s="353"/>
      <c r="AS108" s="353"/>
      <c r="AT108" s="353"/>
      <c r="AU108" s="353"/>
      <c r="AV108" s="353"/>
      <c r="AW108" s="353"/>
      <c r="AX108" s="353"/>
    </row>
    <row r="109" spans="1:50" ht="14.4">
      <c r="A109" s="147"/>
      <c r="B109" s="1221"/>
      <c r="C109" s="1221"/>
      <c r="D109" s="1221"/>
      <c r="E109" s="1221"/>
      <c r="F109" s="1221"/>
      <c r="G109" s="1221"/>
      <c r="H109" s="1221"/>
      <c r="I109" s="1221"/>
      <c r="J109" s="1221"/>
      <c r="K109" s="1221"/>
      <c r="L109" s="1221"/>
      <c r="M109" s="1221"/>
      <c r="N109" s="1221"/>
      <c r="O109" s="1221"/>
      <c r="P109" s="1221"/>
      <c r="Q109" s="1221"/>
      <c r="R109" s="1221"/>
      <c r="S109" s="1221"/>
      <c r="T109" s="1221"/>
      <c r="U109" s="1221"/>
      <c r="V109" s="1221"/>
      <c r="W109" s="1221"/>
      <c r="X109" s="1221"/>
      <c r="Y109" s="1221"/>
      <c r="Z109" s="1221"/>
      <c r="AA109" s="1221"/>
      <c r="AB109" s="1221"/>
      <c r="AC109" s="1221"/>
      <c r="AD109" s="1221"/>
      <c r="AE109" s="1221"/>
      <c r="AF109" s="1221"/>
      <c r="AG109" s="1221"/>
      <c r="AH109" s="1221"/>
      <c r="AI109" s="1221"/>
      <c r="AJ109" s="1221"/>
      <c r="AK109" s="147"/>
      <c r="AL109" s="353"/>
      <c r="AM109" s="353"/>
      <c r="AN109" s="353"/>
      <c r="AO109" s="353"/>
      <c r="AP109" s="353"/>
      <c r="AQ109" s="353"/>
      <c r="AR109" s="353"/>
      <c r="AS109" s="353"/>
      <c r="AT109" s="353"/>
      <c r="AU109" s="353"/>
      <c r="AV109" s="353"/>
      <c r="AW109" s="353"/>
      <c r="AX109" s="353"/>
    </row>
    <row r="110" spans="1:50" ht="14.4">
      <c r="A110" s="147"/>
      <c r="B110" s="1221"/>
      <c r="C110" s="1221"/>
      <c r="D110" s="1221"/>
      <c r="E110" s="1221"/>
      <c r="F110" s="1221"/>
      <c r="G110" s="1221"/>
      <c r="H110" s="1221"/>
      <c r="I110" s="1221"/>
      <c r="J110" s="1221"/>
      <c r="K110" s="1221"/>
      <c r="L110" s="1221"/>
      <c r="M110" s="1221"/>
      <c r="N110" s="1221"/>
      <c r="O110" s="1221"/>
      <c r="P110" s="1221"/>
      <c r="Q110" s="1221"/>
      <c r="R110" s="1221"/>
      <c r="S110" s="1221"/>
      <c r="T110" s="1221"/>
      <c r="U110" s="1221"/>
      <c r="V110" s="1221"/>
      <c r="W110" s="1221"/>
      <c r="X110" s="1221"/>
      <c r="Y110" s="1221"/>
      <c r="Z110" s="1221"/>
      <c r="AA110" s="1221"/>
      <c r="AB110" s="1221"/>
      <c r="AC110" s="1221"/>
      <c r="AD110" s="1221"/>
      <c r="AE110" s="1221"/>
      <c r="AF110" s="1221"/>
      <c r="AG110" s="1221"/>
      <c r="AH110" s="1221"/>
      <c r="AI110" s="1221"/>
      <c r="AJ110" s="1221"/>
      <c r="AK110" s="147"/>
      <c r="AL110" s="353"/>
      <c r="AM110" s="353"/>
      <c r="AN110" s="353"/>
      <c r="AO110" s="353"/>
      <c r="AP110" s="353"/>
      <c r="AQ110" s="353"/>
      <c r="AR110" s="353"/>
      <c r="AS110" s="353"/>
      <c r="AT110" s="353"/>
      <c r="AU110" s="353"/>
      <c r="AV110" s="353"/>
      <c r="AW110" s="353"/>
      <c r="AX110" s="353"/>
    </row>
    <row r="111" spans="1:50" ht="14.4">
      <c r="A111" s="147"/>
      <c r="B111" s="1221"/>
      <c r="C111" s="1221"/>
      <c r="D111" s="1221"/>
      <c r="E111" s="1221"/>
      <c r="F111" s="1221"/>
      <c r="G111" s="1221"/>
      <c r="H111" s="1221"/>
      <c r="I111" s="1221"/>
      <c r="J111" s="1221"/>
      <c r="K111" s="1221"/>
      <c r="L111" s="1221"/>
      <c r="M111" s="1221"/>
      <c r="N111" s="1221"/>
      <c r="O111" s="1221"/>
      <c r="P111" s="1221"/>
      <c r="Q111" s="1221"/>
      <c r="R111" s="1221"/>
      <c r="S111" s="1221"/>
      <c r="T111" s="1221"/>
      <c r="U111" s="1221"/>
      <c r="V111" s="1221"/>
      <c r="W111" s="1221"/>
      <c r="X111" s="1221"/>
      <c r="Y111" s="1221"/>
      <c r="Z111" s="1221"/>
      <c r="AA111" s="1221"/>
      <c r="AB111" s="1221"/>
      <c r="AC111" s="1221"/>
      <c r="AD111" s="1221"/>
      <c r="AE111" s="1221"/>
      <c r="AF111" s="1221"/>
      <c r="AG111" s="1221"/>
      <c r="AH111" s="1221"/>
      <c r="AI111" s="1221"/>
      <c r="AJ111" s="1221"/>
      <c r="AK111" s="147"/>
      <c r="AL111" s="353"/>
      <c r="AM111" s="353"/>
      <c r="AN111" s="353"/>
      <c r="AO111" s="353"/>
      <c r="AP111" s="353"/>
      <c r="AQ111" s="353"/>
      <c r="AR111" s="353"/>
      <c r="AS111" s="353"/>
      <c r="AT111" s="353"/>
      <c r="AU111" s="353"/>
      <c r="AV111" s="353"/>
      <c r="AW111" s="353"/>
      <c r="AX111" s="353"/>
    </row>
    <row r="112" spans="1:50">
      <c r="B112" s="1225"/>
      <c r="C112" s="1225"/>
      <c r="D112" s="1225"/>
      <c r="E112" s="1225"/>
      <c r="F112" s="1225"/>
      <c r="G112" s="1225"/>
      <c r="H112" s="1225"/>
      <c r="I112" s="1225"/>
      <c r="J112" s="1225"/>
      <c r="K112" s="1225"/>
      <c r="L112" s="1225"/>
      <c r="M112" s="1225"/>
      <c r="N112" s="1225"/>
      <c r="O112" s="1225"/>
      <c r="P112" s="1225"/>
      <c r="Q112" s="1225"/>
      <c r="R112" s="1225"/>
      <c r="S112" s="1225"/>
      <c r="T112" s="1225"/>
      <c r="U112" s="1225"/>
      <c r="V112" s="1225"/>
      <c r="W112" s="1225"/>
      <c r="X112" s="1225"/>
      <c r="Y112" s="1225"/>
      <c r="Z112" s="1225"/>
      <c r="AA112" s="1225"/>
      <c r="AB112" s="1225"/>
      <c r="AC112" s="1225"/>
      <c r="AD112" s="1225"/>
      <c r="AE112" s="1225"/>
      <c r="AF112" s="1225"/>
      <c r="AG112" s="1225"/>
      <c r="AH112" s="1225"/>
      <c r="AI112" s="1225"/>
      <c r="AJ112" s="1225"/>
      <c r="AL112" s="353"/>
      <c r="AM112" s="353"/>
      <c r="AN112" s="353"/>
      <c r="AO112" s="353"/>
      <c r="AP112" s="353"/>
      <c r="AQ112" s="353"/>
      <c r="AR112" s="353"/>
      <c r="AS112" s="353"/>
      <c r="AT112" s="353"/>
      <c r="AU112" s="353"/>
      <c r="AV112" s="353"/>
      <c r="AW112" s="353"/>
      <c r="AX112" s="353"/>
    </row>
    <row r="113" spans="1:50">
      <c r="B113" s="1225"/>
      <c r="C113" s="1225"/>
      <c r="D113" s="1225"/>
      <c r="E113" s="1225"/>
      <c r="F113" s="1225"/>
      <c r="G113" s="1225"/>
      <c r="H113" s="1225"/>
      <c r="I113" s="1225"/>
      <c r="J113" s="1225"/>
      <c r="K113" s="1225"/>
      <c r="L113" s="1225"/>
      <c r="M113" s="1225"/>
      <c r="N113" s="1225"/>
      <c r="O113" s="1225"/>
      <c r="P113" s="1225"/>
      <c r="Q113" s="1225"/>
      <c r="R113" s="1225"/>
      <c r="S113" s="1225"/>
      <c r="T113" s="1225"/>
      <c r="U113" s="1225"/>
      <c r="V113" s="1225"/>
      <c r="W113" s="1225"/>
      <c r="X113" s="1225"/>
      <c r="Y113" s="1225"/>
      <c r="Z113" s="1225"/>
      <c r="AA113" s="1225"/>
      <c r="AB113" s="1225"/>
      <c r="AC113" s="1225"/>
      <c r="AD113" s="1225"/>
      <c r="AE113" s="1225"/>
      <c r="AF113" s="1225"/>
      <c r="AG113" s="1225"/>
      <c r="AH113" s="1225"/>
      <c r="AI113" s="1225"/>
      <c r="AJ113" s="1225"/>
      <c r="AL113" s="353"/>
      <c r="AM113" s="353"/>
      <c r="AN113" s="353"/>
      <c r="AO113" s="353"/>
      <c r="AP113" s="353"/>
      <c r="AQ113" s="353"/>
      <c r="AR113" s="353"/>
      <c r="AS113" s="353"/>
      <c r="AT113" s="353"/>
      <c r="AU113" s="353"/>
      <c r="AV113" s="353"/>
      <c r="AW113" s="353"/>
      <c r="AX113" s="353"/>
    </row>
    <row r="114" spans="1:50">
      <c r="B114" s="1225"/>
      <c r="C114" s="1225"/>
      <c r="D114" s="1225"/>
      <c r="E114" s="1225"/>
      <c r="F114" s="1225"/>
      <c r="G114" s="1225"/>
      <c r="H114" s="1225"/>
      <c r="I114" s="1225"/>
      <c r="J114" s="1225"/>
      <c r="K114" s="1225"/>
      <c r="L114" s="1225"/>
      <c r="M114" s="1225"/>
      <c r="N114" s="1225"/>
      <c r="O114" s="1225"/>
      <c r="P114" s="1225"/>
      <c r="Q114" s="1225"/>
      <c r="R114" s="1225"/>
      <c r="S114" s="1225"/>
      <c r="T114" s="1225"/>
      <c r="U114" s="1225"/>
      <c r="V114" s="1225"/>
      <c r="W114" s="1225"/>
      <c r="X114" s="1225"/>
      <c r="Y114" s="1225"/>
      <c r="Z114" s="1225"/>
      <c r="AA114" s="1225"/>
      <c r="AB114" s="1225"/>
      <c r="AC114" s="1225"/>
      <c r="AD114" s="1225"/>
      <c r="AE114" s="1225"/>
      <c r="AF114" s="1225"/>
      <c r="AG114" s="1225"/>
      <c r="AH114" s="1225"/>
      <c r="AI114" s="1225"/>
      <c r="AJ114" s="1225"/>
      <c r="AL114" s="353"/>
      <c r="AM114" s="353"/>
      <c r="AN114" s="353"/>
      <c r="AO114" s="353"/>
      <c r="AP114" s="353"/>
      <c r="AQ114" s="353"/>
      <c r="AR114" s="353"/>
      <c r="AS114" s="353"/>
      <c r="AT114" s="353"/>
      <c r="AU114" s="353"/>
      <c r="AV114" s="353"/>
      <c r="AW114" s="353"/>
      <c r="AX114" s="353"/>
    </row>
    <row r="115" spans="1:50">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353"/>
      <c r="AM115" s="353"/>
      <c r="AN115" s="353"/>
      <c r="AO115" s="353"/>
      <c r="AP115" s="353"/>
      <c r="AQ115" s="353"/>
      <c r="AR115" s="353"/>
      <c r="AS115" s="353"/>
      <c r="AT115" s="353"/>
      <c r="AU115" s="353"/>
      <c r="AV115" s="353"/>
      <c r="AW115" s="353"/>
      <c r="AX115" s="353"/>
    </row>
    <row r="116" spans="1:50">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837" t="s">
        <v>112</v>
      </c>
      <c r="AD116" s="837"/>
      <c r="AE116" s="837"/>
      <c r="AF116" s="837"/>
      <c r="AG116" s="837"/>
      <c r="AH116" s="837"/>
      <c r="AI116" s="837"/>
      <c r="AJ116" s="837"/>
      <c r="AK116" s="837"/>
      <c r="AL116" s="353"/>
      <c r="AM116" s="353"/>
      <c r="AN116" s="353"/>
      <c r="AO116" s="353"/>
      <c r="AP116" s="353"/>
      <c r="AQ116" s="353"/>
      <c r="AR116" s="353"/>
      <c r="AS116" s="353"/>
      <c r="AT116" s="353"/>
      <c r="AU116" s="353"/>
      <c r="AV116" s="353"/>
      <c r="AW116" s="353"/>
      <c r="AX116" s="353"/>
    </row>
    <row r="117" spans="1:50">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353"/>
      <c r="AM117" s="353"/>
      <c r="AN117" s="353"/>
      <c r="AO117" s="353"/>
      <c r="AP117" s="353"/>
      <c r="AQ117" s="353"/>
      <c r="AR117" s="353"/>
      <c r="AS117" s="353"/>
      <c r="AT117" s="353"/>
      <c r="AU117" s="353"/>
      <c r="AV117" s="353"/>
      <c r="AW117" s="353"/>
      <c r="AX117" s="353"/>
    </row>
    <row r="118" spans="1:50">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699" t="s">
        <v>113</v>
      </c>
      <c r="AD118" s="699"/>
      <c r="AE118" s="699"/>
      <c r="AF118" s="699"/>
      <c r="AG118" s="699"/>
      <c r="AH118" s="699"/>
      <c r="AI118" s="699"/>
      <c r="AJ118" s="699"/>
      <c r="AK118" s="699"/>
      <c r="AL118" s="353"/>
      <c r="AM118" s="353"/>
      <c r="AN118" s="353"/>
      <c r="AO118" s="353"/>
      <c r="AP118" s="353"/>
      <c r="AQ118" s="353"/>
      <c r="AR118" s="353"/>
      <c r="AS118" s="353"/>
      <c r="AT118" s="353"/>
      <c r="AU118" s="353"/>
      <c r="AV118" s="353"/>
      <c r="AW118" s="353"/>
      <c r="AX118" s="353"/>
    </row>
  </sheetData>
  <mergeCells count="146">
    <mergeCell ref="AI6:AK9"/>
    <mergeCell ref="AF6:AH9"/>
    <mergeCell ref="AC6:AE9"/>
    <mergeCell ref="Z6:AB9"/>
    <mergeCell ref="W6:Y9"/>
    <mergeCell ref="T6:V9"/>
    <mergeCell ref="AI5:AK5"/>
    <mergeCell ref="A40:K45"/>
    <mergeCell ref="L35:AK36"/>
    <mergeCell ref="Z61:AF61"/>
    <mergeCell ref="Q5:S5"/>
    <mergeCell ref="Q6:S9"/>
    <mergeCell ref="N6:P9"/>
    <mergeCell ref="K6:M9"/>
    <mergeCell ref="H6:J9"/>
    <mergeCell ref="H5:J5"/>
    <mergeCell ref="K5:M5"/>
    <mergeCell ref="N5:P5"/>
    <mergeCell ref="P112:V114"/>
    <mergeCell ref="AF5:AH5"/>
    <mergeCell ref="AC5:AE5"/>
    <mergeCell ref="Z5:AB5"/>
    <mergeCell ref="W5:Y5"/>
    <mergeCell ref="T5:V5"/>
    <mergeCell ref="X20:Z20"/>
    <mergeCell ref="AA20:AI20"/>
    <mergeCell ref="AD97:AJ99"/>
    <mergeCell ref="AD91:AJ93"/>
    <mergeCell ref="AD100:AJ102"/>
    <mergeCell ref="AD79:AJ81"/>
    <mergeCell ref="AD76:AJ78"/>
    <mergeCell ref="AD72:AJ72"/>
    <mergeCell ref="L52:AK53"/>
    <mergeCell ref="L54:AK57"/>
    <mergeCell ref="O38:U38"/>
    <mergeCell ref="L40:AK41"/>
    <mergeCell ref="L42:AK43"/>
    <mergeCell ref="L44:AK45"/>
    <mergeCell ref="A14:AK15"/>
    <mergeCell ref="AA17:AK17"/>
    <mergeCell ref="A37:K39"/>
    <mergeCell ref="L29:AK30"/>
    <mergeCell ref="I106:O108"/>
    <mergeCell ref="C59:M59"/>
    <mergeCell ref="AD112:AJ114"/>
    <mergeCell ref="P103:V105"/>
    <mergeCell ref="W103:AC105"/>
    <mergeCell ref="AD106:AJ108"/>
    <mergeCell ref="AD109:AJ111"/>
    <mergeCell ref="AD103:AJ105"/>
    <mergeCell ref="B112:H114"/>
    <mergeCell ref="I112:O114"/>
    <mergeCell ref="B103:H105"/>
    <mergeCell ref="I103:O105"/>
    <mergeCell ref="P106:V108"/>
    <mergeCell ref="W106:AC108"/>
    <mergeCell ref="W112:AC114"/>
    <mergeCell ref="B109:H111"/>
    <mergeCell ref="I109:O111"/>
    <mergeCell ref="P109:V111"/>
    <mergeCell ref="W109:AC111"/>
    <mergeCell ref="B106:H108"/>
    <mergeCell ref="B100:H102"/>
    <mergeCell ref="I100:O102"/>
    <mergeCell ref="P100:V102"/>
    <mergeCell ref="W100:AC102"/>
    <mergeCell ref="B97:H99"/>
    <mergeCell ref="I97:O99"/>
    <mergeCell ref="P97:V99"/>
    <mergeCell ref="W97:AC99"/>
    <mergeCell ref="B94:H96"/>
    <mergeCell ref="I94:O96"/>
    <mergeCell ref="P94:V96"/>
    <mergeCell ref="W94:AC96"/>
    <mergeCell ref="AD94:AJ96"/>
    <mergeCell ref="B91:H93"/>
    <mergeCell ref="I91:O93"/>
    <mergeCell ref="P91:V93"/>
    <mergeCell ref="W91:AC93"/>
    <mergeCell ref="AD85:AJ87"/>
    <mergeCell ref="B88:H90"/>
    <mergeCell ref="I88:O90"/>
    <mergeCell ref="P88:V90"/>
    <mergeCell ref="W88:AC90"/>
    <mergeCell ref="AD88:AJ90"/>
    <mergeCell ref="B85:H87"/>
    <mergeCell ref="I85:O87"/>
    <mergeCell ref="P85:V87"/>
    <mergeCell ref="W85:AC87"/>
    <mergeCell ref="B82:H84"/>
    <mergeCell ref="I82:O84"/>
    <mergeCell ref="P82:V84"/>
    <mergeCell ref="W82:AC84"/>
    <mergeCell ref="AD82:AJ84"/>
    <mergeCell ref="B79:H81"/>
    <mergeCell ref="I79:O81"/>
    <mergeCell ref="P79:V81"/>
    <mergeCell ref="W79:AC81"/>
    <mergeCell ref="AC116:AK116"/>
    <mergeCell ref="AC118:AK118"/>
    <mergeCell ref="A50:K51"/>
    <mergeCell ref="A66:AK67"/>
    <mergeCell ref="B72:H72"/>
    <mergeCell ref="K69:AG69"/>
    <mergeCell ref="N70:AG70"/>
    <mergeCell ref="F70:M70"/>
    <mergeCell ref="I72:O72"/>
    <mergeCell ref="F69:J69"/>
    <mergeCell ref="AD73:AJ75"/>
    <mergeCell ref="P72:V72"/>
    <mergeCell ref="A52:K53"/>
    <mergeCell ref="A54:K57"/>
    <mergeCell ref="L50:AK51"/>
    <mergeCell ref="B73:H75"/>
    <mergeCell ref="I73:O75"/>
    <mergeCell ref="P73:V75"/>
    <mergeCell ref="W73:AC75"/>
    <mergeCell ref="B76:H78"/>
    <mergeCell ref="I76:O78"/>
    <mergeCell ref="P76:V78"/>
    <mergeCell ref="W76:AC78"/>
    <mergeCell ref="W72:AC72"/>
    <mergeCell ref="AL20:AR20"/>
    <mergeCell ref="AL38:AR38"/>
    <mergeCell ref="AL73:AT76"/>
    <mergeCell ref="AL2:AW3"/>
    <mergeCell ref="AM9:AX13"/>
    <mergeCell ref="AL17:AR17"/>
    <mergeCell ref="AL7:AR8"/>
    <mergeCell ref="A29:K30"/>
    <mergeCell ref="A31:K34"/>
    <mergeCell ref="U33:AH33"/>
    <mergeCell ref="M32:Q32"/>
    <mergeCell ref="M33:T33"/>
    <mergeCell ref="R32:AJ32"/>
    <mergeCell ref="A35:K36"/>
    <mergeCell ref="L46:AK47"/>
    <mergeCell ref="L48:AK49"/>
    <mergeCell ref="A46:K47"/>
    <mergeCell ref="A48:K49"/>
    <mergeCell ref="A60:C60"/>
    <mergeCell ref="Q61:S61"/>
    <mergeCell ref="H4:AK4"/>
    <mergeCell ref="G60:J60"/>
    <mergeCell ref="O60:X60"/>
    <mergeCell ref="U61:X61"/>
  </mergeCells>
  <phoneticPr fontId="60"/>
  <hyperlinks>
    <hyperlink ref="AC116:AK116" location="関係書類一覧表!Print_Area" display="関係書類一覧表!Print_Area" xr:uid="{DBC2AFFF-93FA-46F5-9937-C5BC26A84335}"/>
    <hyperlink ref="AC118:AK118" location="'一括記入シート（最初に記入してください）'!A1" display="'一括記入シート（最初に記入してください）'!A1" xr:uid="{1A93F28D-C6BE-4988-9AD0-6606F3B482BC}"/>
  </hyperlinks>
  <pageMargins left="0.39305555555555555" right="0.39305555555555555" top="0.59027777777777779" bottom="0.59027777777777779" header="0.51180555555555562" footer="0.51180555555555562"/>
  <pageSetup paperSize="9" scale="96" firstPageNumber="4294963191" orientation="portrait" blackAndWhite="1" r:id="rId1"/>
  <headerFooter alignWithMargins="0">
    <oddHeader>&amp;R(上田市様式９)</oddHeader>
  </headerFooter>
  <rowBreaks count="1" manualBreakCount="1">
    <brk id="62" max="3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A2DF-D65E-4ACE-94B3-357FE2EC00B1}">
  <sheetPr>
    <tabColor indexed="13"/>
  </sheetPr>
  <dimension ref="A1:BA53"/>
  <sheetViews>
    <sheetView workbookViewId="0">
      <selection activeCell="T27" sqref="T27"/>
    </sheetView>
  </sheetViews>
  <sheetFormatPr defaultRowHeight="13.2"/>
  <cols>
    <col min="1" max="1" width="2.109375" customWidth="1"/>
    <col min="2" max="12" width="2" customWidth="1"/>
    <col min="13" max="38" width="2.33203125" customWidth="1"/>
    <col min="39" max="39" width="1.21875" customWidth="1"/>
  </cols>
  <sheetData>
    <row r="1" spans="1:53">
      <c r="A1" t="s">
        <v>742</v>
      </c>
      <c r="AN1" s="393" t="s">
        <v>866</v>
      </c>
      <c r="AO1" s="352"/>
      <c r="AP1" s="353"/>
      <c r="AQ1" s="353"/>
      <c r="AR1" s="353"/>
      <c r="AS1" s="353"/>
      <c r="AT1" s="353"/>
      <c r="AU1" s="353"/>
      <c r="AV1" s="353"/>
      <c r="AW1" s="353"/>
      <c r="AX1" s="353"/>
      <c r="AY1" s="353"/>
      <c r="AZ1" s="353"/>
      <c r="BA1" s="353"/>
    </row>
    <row r="2" spans="1:53">
      <c r="AL2" s="19"/>
      <c r="AN2" s="353"/>
      <c r="AO2" s="353"/>
      <c r="AP2" s="353"/>
      <c r="AQ2" s="353"/>
      <c r="AR2" s="353"/>
      <c r="AS2" s="353"/>
      <c r="AT2" s="353"/>
      <c r="AU2" s="353"/>
      <c r="AV2" s="353"/>
      <c r="AW2" s="353"/>
      <c r="AX2" s="353"/>
      <c r="AY2" s="353"/>
      <c r="AZ2" s="353"/>
      <c r="BA2" s="353"/>
    </row>
    <row r="3" spans="1:53">
      <c r="B3" s="2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20"/>
      <c r="AN3" s="353"/>
      <c r="AO3" s="353"/>
      <c r="AP3" s="353"/>
      <c r="AQ3" s="353"/>
      <c r="AR3" s="353"/>
      <c r="AS3" s="353"/>
      <c r="AT3" s="353"/>
      <c r="AU3" s="353"/>
      <c r="AV3" s="353"/>
      <c r="AW3" s="353"/>
      <c r="AX3" s="353"/>
      <c r="AY3" s="353"/>
      <c r="AZ3" s="353"/>
      <c r="BA3" s="353"/>
    </row>
    <row r="4" spans="1:53">
      <c r="B4" s="4"/>
      <c r="AL4" s="21"/>
      <c r="AN4" s="353"/>
      <c r="AO4" s="353"/>
      <c r="AP4" s="353"/>
      <c r="AQ4" s="353"/>
      <c r="AR4" s="353"/>
      <c r="AS4" s="353"/>
      <c r="AT4" s="353"/>
      <c r="AU4" s="353"/>
      <c r="AV4" s="353"/>
      <c r="AW4" s="353"/>
      <c r="AX4" s="353"/>
      <c r="AY4" s="353"/>
      <c r="AZ4" s="353"/>
      <c r="BA4" s="353"/>
    </row>
    <row r="5" spans="1:53" ht="21" customHeight="1">
      <c r="B5" s="1235" t="s">
        <v>376</v>
      </c>
      <c r="C5" s="1236"/>
      <c r="D5" s="1236"/>
      <c r="E5" s="1236"/>
      <c r="F5" s="1236"/>
      <c r="G5" s="1236"/>
      <c r="H5" s="1236"/>
      <c r="I5" s="1236"/>
      <c r="J5" s="1236"/>
      <c r="K5" s="1236"/>
      <c r="L5" s="1236"/>
      <c r="M5" s="1236"/>
      <c r="N5" s="1236"/>
      <c r="O5" s="1236"/>
      <c r="P5" s="1236"/>
      <c r="Q5" s="1236"/>
      <c r="R5" s="1236"/>
      <c r="S5" s="1236"/>
      <c r="T5" s="1236"/>
      <c r="U5" s="1236"/>
      <c r="V5" s="1236"/>
      <c r="W5" s="1236"/>
      <c r="X5" s="1236"/>
      <c r="Y5" s="1236"/>
      <c r="Z5" s="1236"/>
      <c r="AA5" s="1236"/>
      <c r="AB5" s="1236"/>
      <c r="AC5" s="1236"/>
      <c r="AD5" s="1236"/>
      <c r="AE5" s="1236"/>
      <c r="AF5" s="1236"/>
      <c r="AG5" s="1236"/>
      <c r="AH5" s="1236"/>
      <c r="AI5" s="1236"/>
      <c r="AJ5" s="1236"/>
      <c r="AK5" s="1236"/>
      <c r="AL5" s="1237"/>
      <c r="AN5" s="353"/>
      <c r="AO5" s="1239" t="s">
        <v>505</v>
      </c>
      <c r="AP5" s="1240"/>
      <c r="AQ5" s="1240"/>
      <c r="AR5" s="1240"/>
      <c r="AS5" s="1240"/>
      <c r="AT5" s="1240"/>
      <c r="AU5" s="1240"/>
      <c r="AV5" s="1240"/>
      <c r="AW5" s="1240"/>
      <c r="AX5" s="1240"/>
      <c r="AY5" s="1241"/>
      <c r="AZ5" s="353"/>
      <c r="BA5" s="353"/>
    </row>
    <row r="6" spans="1:53">
      <c r="B6" s="1235"/>
      <c r="C6" s="1236"/>
      <c r="D6" s="1236"/>
      <c r="E6" s="1236"/>
      <c r="F6" s="1236"/>
      <c r="G6" s="1236"/>
      <c r="H6" s="1236"/>
      <c r="I6" s="1236"/>
      <c r="J6" s="1236"/>
      <c r="K6" s="1236"/>
      <c r="L6" s="1236"/>
      <c r="M6" s="1236"/>
      <c r="N6" s="1236"/>
      <c r="O6" s="1236"/>
      <c r="P6" s="1236"/>
      <c r="Q6" s="1236"/>
      <c r="R6" s="1236"/>
      <c r="S6" s="1236"/>
      <c r="T6" s="1236"/>
      <c r="U6" s="1236"/>
      <c r="V6" s="1236"/>
      <c r="W6" s="1236"/>
      <c r="X6" s="1236"/>
      <c r="Y6" s="1236"/>
      <c r="Z6" s="1236"/>
      <c r="AA6" s="1236"/>
      <c r="AB6" s="1236"/>
      <c r="AC6" s="1236"/>
      <c r="AD6" s="1236"/>
      <c r="AE6" s="1236"/>
      <c r="AF6" s="1236"/>
      <c r="AG6" s="1236"/>
      <c r="AH6" s="1236"/>
      <c r="AI6" s="1236"/>
      <c r="AJ6" s="1236"/>
      <c r="AK6" s="1236"/>
      <c r="AL6" s="1237"/>
      <c r="AN6" s="353"/>
      <c r="AO6" s="1242"/>
      <c r="AP6" s="1243"/>
      <c r="AQ6" s="1243"/>
      <c r="AR6" s="1243"/>
      <c r="AS6" s="1243"/>
      <c r="AT6" s="1243"/>
      <c r="AU6" s="1243"/>
      <c r="AV6" s="1243"/>
      <c r="AW6" s="1243"/>
      <c r="AX6" s="1243"/>
      <c r="AY6" s="1244"/>
      <c r="AZ6" s="353"/>
      <c r="BA6" s="353"/>
    </row>
    <row r="7" spans="1:53">
      <c r="B7" s="156"/>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I7" s="157"/>
      <c r="AJ7" s="157"/>
      <c r="AK7" s="19"/>
      <c r="AL7" s="158"/>
      <c r="AN7" s="353"/>
      <c r="AO7" s="1245"/>
      <c r="AP7" s="1246"/>
      <c r="AQ7" s="1246"/>
      <c r="AR7" s="1246"/>
      <c r="AS7" s="1246"/>
      <c r="AT7" s="1246"/>
      <c r="AU7" s="1246"/>
      <c r="AV7" s="1246"/>
      <c r="AW7" s="1246"/>
      <c r="AX7" s="1246"/>
      <c r="AY7" s="1247"/>
      <c r="AZ7" s="353"/>
      <c r="BA7" s="353"/>
    </row>
    <row r="8" spans="1:53">
      <c r="B8" s="4"/>
      <c r="Y8" s="950" t="str">
        <f>IF(ISBLANK('一括記入シート（最初）'!$E$151),"",'一括記入シート（最初）'!$E$151)</f>
        <v>令和年月日</v>
      </c>
      <c r="Z8" s="950"/>
      <c r="AA8" s="950"/>
      <c r="AB8" s="950"/>
      <c r="AC8" s="950"/>
      <c r="AD8" s="950"/>
      <c r="AE8" s="950"/>
      <c r="AF8" s="950"/>
      <c r="AG8" s="950"/>
      <c r="AH8" s="23"/>
      <c r="AI8" s="23"/>
      <c r="AJ8" s="23"/>
      <c r="AK8" s="23"/>
      <c r="AL8" s="136"/>
      <c r="AN8" s="353"/>
      <c r="AO8" s="1239" t="s">
        <v>506</v>
      </c>
      <c r="AP8" s="1240"/>
      <c r="AQ8" s="1240"/>
      <c r="AR8" s="1240"/>
      <c r="AS8" s="1240"/>
      <c r="AT8" s="1240"/>
      <c r="AU8" s="1240"/>
      <c r="AV8" s="1240"/>
      <c r="AW8" s="1240"/>
      <c r="AX8" s="1240"/>
      <c r="AY8" s="1241"/>
      <c r="AZ8" s="353"/>
      <c r="BA8" s="353"/>
    </row>
    <row r="9" spans="1:53">
      <c r="B9" s="949" t="str">
        <f>IF(ISBLANK('一括記入シート（最初）'!$F$74),"",'一括記入シート（最初）'!$F$74)</f>
        <v>(株)A建設</v>
      </c>
      <c r="C9" s="950"/>
      <c r="D9" s="950"/>
      <c r="E9" s="950"/>
      <c r="F9" s="950"/>
      <c r="G9" s="950"/>
      <c r="H9" s="950"/>
      <c r="I9" s="950"/>
      <c r="J9" s="950"/>
      <c r="K9" s="950"/>
      <c r="AB9" s="23"/>
      <c r="AC9" s="23"/>
      <c r="AD9" s="23"/>
      <c r="AE9" s="23"/>
      <c r="AF9" s="23"/>
      <c r="AG9" s="23"/>
      <c r="AH9" s="23"/>
      <c r="AI9" s="23"/>
      <c r="AJ9" s="23"/>
      <c r="AK9" s="23"/>
      <c r="AL9" s="136"/>
      <c r="AN9" s="353"/>
      <c r="AO9" s="1242"/>
      <c r="AP9" s="1243"/>
      <c r="AQ9" s="1243"/>
      <c r="AR9" s="1243"/>
      <c r="AS9" s="1243"/>
      <c r="AT9" s="1243"/>
      <c r="AU9" s="1243"/>
      <c r="AV9" s="1243"/>
      <c r="AW9" s="1243"/>
      <c r="AX9" s="1243"/>
      <c r="AY9" s="1244"/>
      <c r="AZ9" s="353"/>
      <c r="BA9" s="353"/>
    </row>
    <row r="10" spans="1:53">
      <c r="B10" s="949" t="str">
        <f>IF(ISBLANK('一括記入シート（最初）'!$I$68),"",'一括記入シート（最初）'!$I$68)</f>
        <v>○○　○○</v>
      </c>
      <c r="C10" s="950"/>
      <c r="D10" s="950"/>
      <c r="E10" s="950"/>
      <c r="F10" s="950"/>
      <c r="G10" s="950"/>
      <c r="H10" s="950"/>
      <c r="I10" s="950"/>
      <c r="J10" s="950"/>
      <c r="K10" s="950"/>
      <c r="L10" t="s">
        <v>377</v>
      </c>
      <c r="AB10" s="23"/>
      <c r="AC10" s="23"/>
      <c r="AD10" s="23"/>
      <c r="AE10" s="23"/>
      <c r="AF10" s="23"/>
      <c r="AG10" s="23"/>
      <c r="AH10" s="23"/>
      <c r="AI10" s="23"/>
      <c r="AJ10" s="23"/>
      <c r="AK10" s="23"/>
      <c r="AL10" s="136"/>
      <c r="AN10" s="353"/>
      <c r="AO10" s="1245"/>
      <c r="AP10" s="1246"/>
      <c r="AQ10" s="1246"/>
      <c r="AR10" s="1246"/>
      <c r="AS10" s="1246"/>
      <c r="AT10" s="1246"/>
      <c r="AU10" s="1246"/>
      <c r="AV10" s="1246"/>
      <c r="AW10" s="1246"/>
      <c r="AX10" s="1246"/>
      <c r="AY10" s="1247"/>
      <c r="AZ10" s="353"/>
      <c r="BA10" s="353"/>
    </row>
    <row r="11" spans="1:53">
      <c r="B11" s="4"/>
      <c r="AL11" s="21"/>
      <c r="AN11" s="353"/>
      <c r="AO11" s="353"/>
      <c r="AP11" s="353"/>
      <c r="AQ11" s="353"/>
      <c r="AR11" s="353"/>
      <c r="AS11" s="353"/>
      <c r="AT11" s="353"/>
      <c r="AU11" s="353"/>
      <c r="AV11" s="353"/>
      <c r="AW11" s="353"/>
      <c r="AX11" s="353"/>
      <c r="AY11" s="353"/>
      <c r="AZ11" s="353"/>
      <c r="BA11" s="353"/>
    </row>
    <row r="12" spans="1:53">
      <c r="B12" s="4"/>
      <c r="V12" s="950" t="str">
        <f>IF(ISBLANK('一括記入シート（最初）'!$C$14),"",'一括記入シート（最初）'!$C$14)</f>
        <v>○○水土里会</v>
      </c>
      <c r="W12" s="950"/>
      <c r="X12" s="950"/>
      <c r="Y12" s="950"/>
      <c r="Z12" s="950"/>
      <c r="AA12" s="950"/>
      <c r="AB12" s="950"/>
      <c r="AC12" s="950"/>
      <c r="AD12" s="950"/>
      <c r="AE12" s="950"/>
      <c r="AF12" s="950"/>
      <c r="AG12" s="950"/>
      <c r="AH12" s="950"/>
      <c r="AI12" s="950"/>
      <c r="AJ12" s="950"/>
      <c r="AK12" s="950"/>
      <c r="AL12" s="21"/>
      <c r="AN12" s="353"/>
      <c r="AO12" s="353"/>
      <c r="AP12" s="353"/>
      <c r="AQ12" s="353"/>
      <c r="AR12" s="353"/>
      <c r="AS12" s="353"/>
      <c r="AT12" s="353"/>
      <c r="AU12" s="353"/>
      <c r="AV12" s="353"/>
      <c r="AW12" s="353"/>
      <c r="AX12" s="353"/>
      <c r="AY12" s="353"/>
      <c r="AZ12" s="353"/>
      <c r="BA12" s="353"/>
    </row>
    <row r="13" spans="1:53">
      <c r="B13" s="4"/>
      <c r="V13" s="950" t="s">
        <v>437</v>
      </c>
      <c r="W13" s="950"/>
      <c r="X13" s="950" t="str">
        <f>IF(ISBLANK('一括記入シート（最初）'!$C$15),"",'一括記入シート（最初）'!$C$15)</f>
        <v>代表</v>
      </c>
      <c r="Y13" s="950"/>
      <c r="Z13" s="950"/>
      <c r="AB13" s="1025" t="s">
        <v>438</v>
      </c>
      <c r="AC13" s="1025"/>
      <c r="AD13" s="1025" t="str">
        <f>IF(ISBLANK('一括記入シート（最初）'!$C$16),"",'一括記入シート（最初）'!$C$16)</f>
        <v>○○　○○</v>
      </c>
      <c r="AE13" s="1025"/>
      <c r="AF13" s="1025"/>
      <c r="AG13" s="1025"/>
      <c r="AH13" s="1025"/>
      <c r="AI13" s="1025"/>
      <c r="AJ13" s="1025"/>
      <c r="AK13" t="s">
        <v>175</v>
      </c>
      <c r="AL13" s="21"/>
      <c r="AN13" s="353"/>
      <c r="AO13" s="353"/>
      <c r="AP13" s="353"/>
      <c r="AQ13" s="353"/>
      <c r="AR13" s="353"/>
      <c r="AS13" s="353"/>
      <c r="AT13" s="353"/>
      <c r="AU13" s="353"/>
      <c r="AV13" s="353"/>
      <c r="AW13" s="353"/>
      <c r="AX13" s="353"/>
      <c r="AY13" s="353"/>
      <c r="AZ13" s="353"/>
      <c r="BA13" s="353"/>
    </row>
    <row r="14" spans="1:53">
      <c r="B14" s="4"/>
      <c r="AL14" s="21"/>
      <c r="AN14" s="353"/>
      <c r="AO14" s="353"/>
      <c r="AP14" s="353"/>
      <c r="AQ14" s="353"/>
      <c r="AR14" s="353"/>
      <c r="AS14" s="353"/>
      <c r="AT14" s="353"/>
      <c r="AU14" s="353"/>
      <c r="AV14" s="353"/>
      <c r="AW14" s="353"/>
      <c r="AX14" s="353"/>
      <c r="AY14" s="353"/>
      <c r="AZ14" s="353"/>
      <c r="BA14" s="353"/>
    </row>
    <row r="15" spans="1:53">
      <c r="B15" s="4"/>
      <c r="AL15" s="21"/>
      <c r="AN15" s="353"/>
      <c r="AO15" s="353"/>
      <c r="AP15" s="353"/>
      <c r="AQ15" s="353"/>
      <c r="AR15" s="353"/>
      <c r="AS15" s="353"/>
      <c r="AT15" s="353"/>
      <c r="AU15" s="353"/>
      <c r="AV15" s="353"/>
      <c r="AW15" s="353"/>
      <c r="AX15" s="353"/>
      <c r="AY15" s="353"/>
      <c r="AZ15" s="353"/>
      <c r="BA15" s="353"/>
    </row>
    <row r="16" spans="1:53">
      <c r="B16" s="4"/>
      <c r="C16" t="s">
        <v>378</v>
      </c>
      <c r="AL16" s="21"/>
      <c r="AN16" s="353"/>
      <c r="AO16" s="353"/>
      <c r="AP16" s="353"/>
      <c r="AQ16" s="353"/>
      <c r="AR16" s="353"/>
      <c r="AS16" s="353"/>
      <c r="AT16" s="353"/>
      <c r="AU16" s="353"/>
      <c r="AV16" s="353"/>
      <c r="AW16" s="353"/>
      <c r="AX16" s="353"/>
      <c r="AY16" s="353"/>
      <c r="AZ16" s="353"/>
      <c r="BA16" s="353"/>
    </row>
    <row r="17" spans="2:53">
      <c r="B17" s="4"/>
      <c r="AL17" s="21"/>
      <c r="AN17" s="353"/>
      <c r="AO17" s="353"/>
      <c r="AP17" s="353"/>
      <c r="AQ17" s="353"/>
      <c r="AR17" s="353"/>
      <c r="AS17" s="353"/>
      <c r="AT17" s="353"/>
      <c r="AU17" s="353"/>
      <c r="AV17" s="353"/>
      <c r="AW17" s="353"/>
      <c r="AX17" s="353"/>
      <c r="AY17" s="353"/>
      <c r="AZ17" s="353"/>
      <c r="BA17" s="353"/>
    </row>
    <row r="18" spans="2:53">
      <c r="B18" s="4"/>
      <c r="AL18" s="21"/>
      <c r="AN18" s="353"/>
      <c r="AO18" s="353"/>
      <c r="AP18" s="353"/>
      <c r="AQ18" s="353"/>
      <c r="AR18" s="353"/>
      <c r="AS18" s="353"/>
      <c r="AT18" s="353"/>
      <c r="AU18" s="353"/>
      <c r="AV18" s="353"/>
      <c r="AW18" s="353"/>
      <c r="AX18" s="353"/>
      <c r="AY18" s="353"/>
      <c r="AZ18" s="353"/>
      <c r="BA18" s="353"/>
    </row>
    <row r="19" spans="2:53">
      <c r="B19" s="4"/>
      <c r="AL19" s="21"/>
      <c r="AN19" s="353"/>
      <c r="AO19" s="353"/>
      <c r="AP19" s="353"/>
      <c r="AQ19" s="353"/>
      <c r="AR19" s="353"/>
      <c r="AS19" s="353"/>
      <c r="AT19" s="353"/>
      <c r="AU19" s="353"/>
      <c r="AV19" s="353"/>
      <c r="AW19" s="353"/>
      <c r="AX19" s="353"/>
      <c r="AY19" s="353"/>
      <c r="AZ19" s="353"/>
      <c r="BA19" s="353"/>
    </row>
    <row r="20" spans="2:53">
      <c r="B20" s="4"/>
      <c r="T20" t="s">
        <v>176</v>
      </c>
      <c r="AL20" s="21"/>
      <c r="AN20" s="353"/>
      <c r="AO20" s="353"/>
      <c r="AP20" s="353"/>
      <c r="AQ20" s="353"/>
      <c r="AR20" s="353"/>
      <c r="AS20" s="353"/>
      <c r="AT20" s="353"/>
      <c r="AU20" s="353"/>
      <c r="AV20" s="353"/>
      <c r="AW20" s="353"/>
      <c r="AX20" s="353"/>
      <c r="AY20" s="353"/>
      <c r="AZ20" s="353"/>
      <c r="BA20" s="353"/>
    </row>
    <row r="21" spans="2:53">
      <c r="B21" s="4"/>
      <c r="AL21" s="21"/>
      <c r="AN21" s="353"/>
      <c r="AO21" s="353"/>
      <c r="AP21" s="353"/>
      <c r="AQ21" s="353"/>
      <c r="AR21" s="353"/>
      <c r="AS21" s="353"/>
      <c r="AT21" s="353"/>
      <c r="AU21" s="353"/>
      <c r="AV21" s="353"/>
      <c r="AW21" s="353"/>
      <c r="AX21" s="353"/>
      <c r="AY21" s="353"/>
      <c r="AZ21" s="353"/>
      <c r="BA21" s="353"/>
    </row>
    <row r="22" spans="2:53" ht="15" customHeight="1">
      <c r="B22" s="1248" t="s">
        <v>265</v>
      </c>
      <c r="C22" s="1248"/>
      <c r="D22" s="1248"/>
      <c r="E22" s="1248"/>
      <c r="F22" s="1248"/>
      <c r="G22" s="1248"/>
      <c r="H22" s="1248"/>
      <c r="I22" s="1248"/>
      <c r="J22" s="1248"/>
      <c r="K22" s="1248"/>
      <c r="L22" s="1248"/>
      <c r="M22" s="1249" t="str">
        <f>IF(ISBLANK('一括記入シート（最初）'!$C$13),"",'一括記入シート（最初）'!$C$13)</f>
        <v>令和　7　年度</v>
      </c>
      <c r="N22" s="1250"/>
      <c r="O22" s="1250"/>
      <c r="P22" s="1250"/>
      <c r="Q22" s="1250"/>
      <c r="R22" s="1250"/>
      <c r="S22" s="1250"/>
      <c r="T22" s="1250"/>
      <c r="U22" s="1250"/>
      <c r="V22" s="1250"/>
      <c r="W22" s="1250"/>
      <c r="X22" s="1250"/>
      <c r="Y22" s="1250"/>
      <c r="Z22" s="1250"/>
      <c r="AA22" s="1250"/>
      <c r="AB22" s="1250"/>
      <c r="AC22" s="1250"/>
      <c r="AD22" s="1250"/>
      <c r="AE22" s="1250"/>
      <c r="AF22" s="1250"/>
      <c r="AG22" s="1250"/>
      <c r="AH22" s="1250"/>
      <c r="AI22" s="1250"/>
      <c r="AJ22" s="1250"/>
      <c r="AK22" s="1250"/>
      <c r="AL22" s="1251"/>
      <c r="AN22" s="353"/>
      <c r="AO22" s="353"/>
      <c r="AP22" s="353"/>
      <c r="AQ22" s="353"/>
      <c r="AR22" s="353"/>
      <c r="AS22" s="353"/>
      <c r="AT22" s="353"/>
      <c r="AU22" s="353"/>
      <c r="AV22" s="353"/>
      <c r="AW22" s="353"/>
      <c r="AX22" s="353"/>
      <c r="AY22" s="353"/>
      <c r="AZ22" s="353"/>
      <c r="BA22" s="353"/>
    </row>
    <row r="23" spans="2:53" ht="15" customHeight="1">
      <c r="B23" s="1248"/>
      <c r="C23" s="1248"/>
      <c r="D23" s="1248"/>
      <c r="E23" s="1248"/>
      <c r="F23" s="1248"/>
      <c r="G23" s="1248"/>
      <c r="H23" s="1248"/>
      <c r="I23" s="1248"/>
      <c r="J23" s="1248"/>
      <c r="K23" s="1248"/>
      <c r="L23" s="1248"/>
      <c r="M23" s="1252"/>
      <c r="N23" s="1253"/>
      <c r="O23" s="1253"/>
      <c r="P23" s="1253"/>
      <c r="Q23" s="1253"/>
      <c r="R23" s="1253"/>
      <c r="S23" s="1253"/>
      <c r="T23" s="1253"/>
      <c r="U23" s="1253"/>
      <c r="V23" s="1253"/>
      <c r="W23" s="1253"/>
      <c r="X23" s="1253"/>
      <c r="Y23" s="1253"/>
      <c r="Z23" s="1253"/>
      <c r="AA23" s="1253"/>
      <c r="AB23" s="1253"/>
      <c r="AC23" s="1253"/>
      <c r="AD23" s="1253"/>
      <c r="AE23" s="1253"/>
      <c r="AF23" s="1253"/>
      <c r="AG23" s="1253"/>
      <c r="AH23" s="1253"/>
      <c r="AI23" s="1253"/>
      <c r="AJ23" s="1253"/>
      <c r="AK23" s="1253"/>
      <c r="AL23" s="1254"/>
      <c r="AN23" s="353"/>
      <c r="AO23" s="353"/>
      <c r="AP23" s="353"/>
      <c r="AQ23" s="353"/>
      <c r="AR23" s="353"/>
      <c r="AS23" s="353"/>
      <c r="AT23" s="353"/>
      <c r="AU23" s="353"/>
      <c r="AV23" s="353"/>
      <c r="AW23" s="353"/>
      <c r="AX23" s="353"/>
      <c r="AY23" s="353"/>
      <c r="AZ23" s="353"/>
      <c r="BA23" s="353"/>
    </row>
    <row r="24" spans="2:53" ht="15" customHeight="1">
      <c r="B24" s="1248" t="s">
        <v>41</v>
      </c>
      <c r="C24" s="1248"/>
      <c r="D24" s="1248"/>
      <c r="E24" s="1248"/>
      <c r="F24" s="1248"/>
      <c r="G24" s="1248"/>
      <c r="H24" s="1248"/>
      <c r="I24" s="1248"/>
      <c r="J24" s="1248"/>
      <c r="K24" s="1248"/>
      <c r="L24" s="1248"/>
      <c r="M24" s="159"/>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8"/>
      <c r="AN24" s="353"/>
      <c r="AO24" s="353"/>
      <c r="AP24" s="353"/>
      <c r="AQ24" s="353"/>
      <c r="AR24" s="353"/>
      <c r="AS24" s="353"/>
      <c r="AT24" s="353"/>
      <c r="AU24" s="353"/>
      <c r="AV24" s="353"/>
      <c r="AW24" s="353"/>
      <c r="AX24" s="353"/>
      <c r="AY24" s="353"/>
      <c r="AZ24" s="353"/>
      <c r="BA24" s="353"/>
    </row>
    <row r="25" spans="2:53" ht="15" customHeight="1">
      <c r="B25" s="1248"/>
      <c r="C25" s="1248"/>
      <c r="D25" s="1248"/>
      <c r="E25" s="1248"/>
      <c r="F25" s="1248"/>
      <c r="G25" s="1248"/>
      <c r="H25" s="1248"/>
      <c r="I25" s="1248"/>
      <c r="J25" s="1248"/>
      <c r="K25" s="1248"/>
      <c r="L25" s="1248"/>
      <c r="M25" s="139"/>
      <c r="N25" s="950" t="str">
        <f>IF(ISBLANK('一括記入シート（最初）'!$C$13),"",'一括記入シート（最初）'!$C$13)</f>
        <v>令和　7　年度</v>
      </c>
      <c r="O25" s="950"/>
      <c r="P25" s="950"/>
      <c r="Q25" s="950"/>
      <c r="R25" s="950"/>
      <c r="S25" s="950"/>
      <c r="T25" s="1265" t="s">
        <v>1136</v>
      </c>
      <c r="U25" s="1265"/>
      <c r="V25" s="1265"/>
      <c r="W25" s="1265"/>
      <c r="X25" s="1265"/>
      <c r="Y25" s="1265"/>
      <c r="Z25" s="1265"/>
      <c r="AA25" s="1265"/>
      <c r="AB25" s="1265"/>
      <c r="AC25" s="1265"/>
      <c r="AD25" s="1265"/>
      <c r="AE25" s="1265"/>
      <c r="AF25" s="1265"/>
      <c r="AG25" s="1265"/>
      <c r="AH25" s="1265"/>
      <c r="AI25" s="1265"/>
      <c r="AJ25" s="1265"/>
      <c r="AK25" s="1265"/>
      <c r="AL25" s="1266"/>
      <c r="AN25" s="353"/>
      <c r="AO25" s="353"/>
      <c r="AP25" s="353"/>
      <c r="AQ25" s="353"/>
      <c r="AR25" s="353"/>
      <c r="AS25" s="353"/>
      <c r="AT25" s="353"/>
      <c r="AU25" s="353"/>
      <c r="AV25" s="353"/>
      <c r="AW25" s="353"/>
      <c r="AX25" s="353"/>
      <c r="AY25" s="353"/>
      <c r="AZ25" s="353"/>
      <c r="BA25" s="353"/>
    </row>
    <row r="26" spans="2:53" ht="15" customHeight="1">
      <c r="B26" s="1248"/>
      <c r="C26" s="1248"/>
      <c r="D26" s="1248"/>
      <c r="E26" s="1248"/>
      <c r="F26" s="1248"/>
      <c r="G26" s="1248"/>
      <c r="H26" s="1248"/>
      <c r="I26" s="1248"/>
      <c r="J26" s="1248"/>
      <c r="K26" s="1248"/>
      <c r="L26" s="1248"/>
      <c r="M26" s="139"/>
      <c r="N26" s="1265" t="str">
        <f>IF(ISBLANK('一括記入シート（最初）'!$C$14),"",'一括記入シート（最初）'!$C$14)</f>
        <v>○○水土里会</v>
      </c>
      <c r="O26" s="1265"/>
      <c r="P26" s="1265"/>
      <c r="Q26" s="1265"/>
      <c r="R26" s="1265"/>
      <c r="S26" s="1265"/>
      <c r="T26" s="1265"/>
      <c r="U26" s="1265"/>
      <c r="V26" s="1140" t="str">
        <f>IF(ISBLANK('一括記入シート（最初）'!$C$25),"",'一括記入シート（最初）'!$C$25)</f>
        <v>用水路補修工事</v>
      </c>
      <c r="W26" s="1140"/>
      <c r="X26" s="1140"/>
      <c r="Y26" s="1140"/>
      <c r="Z26" s="1140"/>
      <c r="AA26" s="1140"/>
      <c r="AB26" s="1140"/>
      <c r="AC26" s="1140"/>
      <c r="AD26" s="1140"/>
      <c r="AE26" s="1140"/>
      <c r="AF26" s="1140"/>
      <c r="AG26" s="1140"/>
      <c r="AH26" s="1140"/>
      <c r="AI26" s="1140"/>
      <c r="AJ26" s="140"/>
      <c r="AK26" s="140"/>
      <c r="AL26" s="141"/>
      <c r="AN26" s="353"/>
      <c r="AO26" s="353"/>
      <c r="AP26" s="353"/>
      <c r="AQ26" s="353"/>
      <c r="AR26" s="353"/>
      <c r="AS26" s="353"/>
      <c r="AT26" s="353"/>
      <c r="AU26" s="353"/>
      <c r="AV26" s="353"/>
      <c r="AW26" s="353"/>
      <c r="AX26" s="353"/>
      <c r="AY26" s="353"/>
      <c r="AZ26" s="353"/>
      <c r="BA26" s="353"/>
    </row>
    <row r="27" spans="2:53" ht="15" customHeight="1">
      <c r="B27" s="1248"/>
      <c r="C27" s="1248"/>
      <c r="D27" s="1248"/>
      <c r="E27" s="1248"/>
      <c r="F27" s="1248"/>
      <c r="G27" s="1248"/>
      <c r="H27" s="1248"/>
      <c r="I27" s="1248"/>
      <c r="J27" s="1248"/>
      <c r="K27" s="1248"/>
      <c r="L27" s="1248"/>
      <c r="M27" s="142"/>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4"/>
      <c r="AN27" s="353"/>
      <c r="AO27" s="353"/>
      <c r="AP27" s="353"/>
      <c r="AQ27" s="353"/>
      <c r="AR27" s="353"/>
      <c r="AS27" s="353"/>
      <c r="AT27" s="353"/>
      <c r="AU27" s="353"/>
      <c r="AV27" s="353"/>
      <c r="AW27" s="353"/>
      <c r="AX27" s="353"/>
      <c r="AY27" s="353"/>
      <c r="AZ27" s="353"/>
      <c r="BA27" s="353"/>
    </row>
    <row r="28" spans="2:53" ht="15" customHeight="1">
      <c r="B28" s="1248" t="s">
        <v>177</v>
      </c>
      <c r="C28" s="1248"/>
      <c r="D28" s="1248"/>
      <c r="E28" s="1248"/>
      <c r="F28" s="1248"/>
      <c r="G28" s="1248"/>
      <c r="H28" s="1248"/>
      <c r="I28" s="1248"/>
      <c r="J28" s="1248"/>
      <c r="K28" s="1248"/>
      <c r="L28" s="1248"/>
      <c r="N28" s="1256" t="str">
        <f>IF(ISBLANK('一括記入シート（最初）'!$C$24),"",'一括記入シート（最初）'!$C$24)</f>
        <v>上田市〇〇（△△）</v>
      </c>
      <c r="O28" s="1256"/>
      <c r="P28" s="1256"/>
      <c r="Q28" s="1256"/>
      <c r="R28" s="1256"/>
      <c r="S28" s="1256"/>
      <c r="T28" s="1256"/>
      <c r="U28" s="1256"/>
      <c r="V28" s="1256"/>
      <c r="W28" s="1256"/>
      <c r="X28" s="1256"/>
      <c r="Y28" s="1256"/>
      <c r="Z28" s="1256"/>
      <c r="AA28" s="1256"/>
      <c r="AB28" s="1256"/>
      <c r="AC28" s="1256"/>
      <c r="AD28" s="1256"/>
      <c r="AE28" s="1256"/>
      <c r="AF28" s="1256"/>
      <c r="AG28" s="1256"/>
      <c r="AH28" s="1256"/>
      <c r="AI28" s="1256"/>
      <c r="AJ28" s="1256"/>
      <c r="AK28" s="1256"/>
      <c r="AL28" s="1257"/>
      <c r="AN28" s="353"/>
      <c r="AO28" s="353"/>
      <c r="AP28" s="353"/>
      <c r="AQ28" s="353"/>
      <c r="AR28" s="353"/>
      <c r="AS28" s="353"/>
      <c r="AT28" s="353"/>
      <c r="AU28" s="353"/>
      <c r="AV28" s="353"/>
      <c r="AW28" s="353"/>
      <c r="AX28" s="353"/>
      <c r="AY28" s="353"/>
      <c r="AZ28" s="353"/>
      <c r="BA28" s="353"/>
    </row>
    <row r="29" spans="2:53" ht="15" customHeight="1">
      <c r="B29" s="1248"/>
      <c r="C29" s="1248"/>
      <c r="D29" s="1248"/>
      <c r="E29" s="1248"/>
      <c r="F29" s="1248"/>
      <c r="G29" s="1248"/>
      <c r="H29" s="1248"/>
      <c r="I29" s="1248"/>
      <c r="J29" s="1248"/>
      <c r="K29" s="1248"/>
      <c r="L29" s="1248"/>
      <c r="M29" s="135"/>
      <c r="N29" s="1258"/>
      <c r="O29" s="1258"/>
      <c r="P29" s="1258"/>
      <c r="Q29" s="1258"/>
      <c r="R29" s="1258"/>
      <c r="S29" s="1258"/>
      <c r="T29" s="1258"/>
      <c r="U29" s="1258"/>
      <c r="V29" s="1258"/>
      <c r="W29" s="1258"/>
      <c r="X29" s="1258"/>
      <c r="Y29" s="1258"/>
      <c r="Z29" s="1258"/>
      <c r="AA29" s="1258"/>
      <c r="AB29" s="1258"/>
      <c r="AC29" s="1258"/>
      <c r="AD29" s="1258"/>
      <c r="AE29" s="1258"/>
      <c r="AF29" s="1258"/>
      <c r="AG29" s="1258"/>
      <c r="AH29" s="1258"/>
      <c r="AI29" s="1258"/>
      <c r="AJ29" s="1258"/>
      <c r="AK29" s="1258"/>
      <c r="AL29" s="1259"/>
      <c r="AN29" s="353"/>
      <c r="AO29" s="353"/>
      <c r="AP29" s="353"/>
      <c r="AQ29" s="353"/>
      <c r="AR29" s="353"/>
      <c r="AS29" s="353"/>
      <c r="AT29" s="353"/>
      <c r="AU29" s="353"/>
      <c r="AV29" s="353"/>
      <c r="AW29" s="353"/>
      <c r="AX29" s="353"/>
      <c r="AY29" s="353"/>
      <c r="AZ29" s="353"/>
      <c r="BA29" s="353"/>
    </row>
    <row r="30" spans="2:53" ht="15" customHeight="1">
      <c r="B30" s="1260" t="s">
        <v>266</v>
      </c>
      <c r="C30" s="1092"/>
      <c r="D30" s="1092"/>
      <c r="E30" s="1092"/>
      <c r="F30" s="1092"/>
      <c r="G30" s="1092"/>
      <c r="H30" s="1092"/>
      <c r="I30" s="1092"/>
      <c r="J30" s="1092"/>
      <c r="K30" s="1092"/>
      <c r="L30" s="1093"/>
      <c r="M30" s="159"/>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8"/>
      <c r="AN30" s="353"/>
      <c r="AO30" s="353"/>
      <c r="AP30" s="353"/>
      <c r="AQ30" s="353"/>
      <c r="AR30" s="353"/>
      <c r="AS30" s="353"/>
      <c r="AT30" s="353"/>
      <c r="AU30" s="353"/>
      <c r="AV30" s="353"/>
      <c r="AW30" s="353"/>
      <c r="AX30" s="353"/>
      <c r="AY30" s="353"/>
      <c r="AZ30" s="353"/>
      <c r="BA30" s="353"/>
    </row>
    <row r="31" spans="2:53" ht="15" customHeight="1">
      <c r="B31" s="1261"/>
      <c r="C31" s="1262"/>
      <c r="D31" s="1262"/>
      <c r="E31" s="1262"/>
      <c r="F31" s="1262"/>
      <c r="G31" s="1262"/>
      <c r="H31" s="1262"/>
      <c r="I31" s="1262"/>
      <c r="J31" s="1262"/>
      <c r="K31" s="1262"/>
      <c r="L31" s="1263"/>
      <c r="M31" s="139"/>
      <c r="N31" s="160" t="s">
        <v>267</v>
      </c>
      <c r="O31" s="140"/>
      <c r="P31" s="1264">
        <f>IF(ISBLANK('一括記入シート（最初）'!$C$143),"",'一括記入シート（最初）'!$C$143)</f>
        <v>1100000</v>
      </c>
      <c r="Q31" s="1264"/>
      <c r="R31" s="1264"/>
      <c r="S31" s="1264"/>
      <c r="T31" s="1264"/>
      <c r="U31" s="1264"/>
      <c r="V31" s="1264"/>
      <c r="W31" s="140"/>
      <c r="X31" s="160" t="s">
        <v>35</v>
      </c>
      <c r="Y31" s="140"/>
      <c r="Z31" s="140"/>
      <c r="AA31" s="140"/>
      <c r="AB31" s="140"/>
      <c r="AC31" s="140"/>
      <c r="AD31" s="140"/>
      <c r="AE31" s="140"/>
      <c r="AF31" s="140"/>
      <c r="AG31" s="140"/>
      <c r="AH31" s="140"/>
      <c r="AI31" s="140"/>
      <c r="AJ31" s="140"/>
      <c r="AK31" s="140"/>
      <c r="AL31" s="141"/>
      <c r="AN31" s="353"/>
      <c r="AO31" s="353"/>
      <c r="AP31" s="353"/>
      <c r="AQ31" s="353"/>
      <c r="AR31" s="353"/>
      <c r="AS31" s="353"/>
      <c r="AT31" s="353"/>
      <c r="AU31" s="353"/>
      <c r="AV31" s="353"/>
      <c r="AW31" s="353"/>
      <c r="AX31" s="353"/>
      <c r="AY31" s="353"/>
      <c r="AZ31" s="353"/>
      <c r="BA31" s="353"/>
    </row>
    <row r="32" spans="2:53" ht="15" customHeight="1">
      <c r="B32" s="1094"/>
      <c r="C32" s="1095"/>
      <c r="D32" s="1095"/>
      <c r="E32" s="1095"/>
      <c r="F32" s="1095"/>
      <c r="G32" s="1095"/>
      <c r="H32" s="1095"/>
      <c r="I32" s="1095"/>
      <c r="J32" s="1095"/>
      <c r="K32" s="1095"/>
      <c r="L32" s="1096"/>
      <c r="M32" s="142"/>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4"/>
      <c r="AN32" s="353"/>
      <c r="AO32" s="353"/>
      <c r="AP32" s="353"/>
      <c r="AQ32" s="353"/>
      <c r="AR32" s="353"/>
      <c r="AS32" s="353"/>
      <c r="AT32" s="353"/>
      <c r="AU32" s="353"/>
      <c r="AV32" s="353"/>
      <c r="AW32" s="353"/>
      <c r="AX32" s="353"/>
      <c r="AY32" s="353"/>
      <c r="AZ32" s="353"/>
      <c r="BA32" s="353"/>
    </row>
    <row r="33" spans="2:53" ht="15" customHeight="1">
      <c r="B33" s="1248" t="s">
        <v>270</v>
      </c>
      <c r="C33" s="1248"/>
      <c r="D33" s="1248"/>
      <c r="E33" s="1248"/>
      <c r="F33" s="1248"/>
      <c r="G33" s="1248"/>
      <c r="H33" s="1248"/>
      <c r="I33" s="1248"/>
      <c r="J33" s="1248"/>
      <c r="K33" s="1248"/>
      <c r="L33" s="1248"/>
      <c r="M33" s="1225" t="str">
        <f>IF(ISBLANK('一括記入シート（最初）'!$E$79),"",'一括記入シート（最初）'!$E$79)</f>
        <v>令和年月日</v>
      </c>
      <c r="N33" s="1225"/>
      <c r="O33" s="1225"/>
      <c r="P33" s="1225"/>
      <c r="Q33" s="1225"/>
      <c r="R33" s="1225"/>
      <c r="S33" s="1225"/>
      <c r="T33" s="1225"/>
      <c r="U33" s="1225"/>
      <c r="V33" s="1225"/>
      <c r="W33" s="1225"/>
      <c r="X33" s="1225"/>
      <c r="Y33" s="1225"/>
      <c r="Z33" s="1225"/>
      <c r="AA33" s="1225"/>
      <c r="AB33" s="1225"/>
      <c r="AC33" s="1225"/>
      <c r="AD33" s="1225"/>
      <c r="AE33" s="1225"/>
      <c r="AF33" s="1225"/>
      <c r="AG33" s="1225"/>
      <c r="AH33" s="1225"/>
      <c r="AI33" s="1225"/>
      <c r="AJ33" s="1225"/>
      <c r="AK33" s="1225"/>
      <c r="AL33" s="1225"/>
      <c r="AN33" s="353"/>
      <c r="AO33" s="353"/>
      <c r="AP33" s="353"/>
      <c r="AQ33" s="353"/>
      <c r="AR33" s="353"/>
      <c r="AS33" s="353"/>
      <c r="AT33" s="353"/>
      <c r="AU33" s="353"/>
      <c r="AV33" s="353"/>
      <c r="AW33" s="353"/>
      <c r="AX33" s="353"/>
      <c r="AY33" s="353"/>
      <c r="AZ33" s="353"/>
      <c r="BA33" s="353"/>
    </row>
    <row r="34" spans="2:53" ht="15" customHeight="1">
      <c r="B34" s="1248"/>
      <c r="C34" s="1248"/>
      <c r="D34" s="1248"/>
      <c r="E34" s="1248"/>
      <c r="F34" s="1248"/>
      <c r="G34" s="1248"/>
      <c r="H34" s="1248"/>
      <c r="I34" s="1248"/>
      <c r="J34" s="1248"/>
      <c r="K34" s="1248"/>
      <c r="L34" s="1248"/>
      <c r="M34" s="1225"/>
      <c r="N34" s="1225"/>
      <c r="O34" s="1225"/>
      <c r="P34" s="1225"/>
      <c r="Q34" s="1225"/>
      <c r="R34" s="1225"/>
      <c r="S34" s="1225"/>
      <c r="T34" s="1225"/>
      <c r="U34" s="1225"/>
      <c r="V34" s="1225"/>
      <c r="W34" s="1225"/>
      <c r="X34" s="1225"/>
      <c r="Y34" s="1225"/>
      <c r="Z34" s="1225"/>
      <c r="AA34" s="1225"/>
      <c r="AB34" s="1225"/>
      <c r="AC34" s="1225"/>
      <c r="AD34" s="1225"/>
      <c r="AE34" s="1225"/>
      <c r="AF34" s="1225"/>
      <c r="AG34" s="1225"/>
      <c r="AH34" s="1225"/>
      <c r="AI34" s="1225"/>
      <c r="AJ34" s="1225"/>
      <c r="AK34" s="1225"/>
      <c r="AL34" s="1225"/>
      <c r="AN34" s="353"/>
      <c r="AO34" s="353"/>
      <c r="AP34" s="353"/>
      <c r="AQ34" s="353"/>
      <c r="AR34" s="353"/>
      <c r="AS34" s="353"/>
      <c r="AT34" s="353"/>
      <c r="AU34" s="353"/>
      <c r="AV34" s="353"/>
      <c r="AW34" s="353"/>
      <c r="AX34" s="353"/>
      <c r="AY34" s="353"/>
      <c r="AZ34" s="353"/>
      <c r="BA34" s="353"/>
    </row>
    <row r="35" spans="2:53" ht="15" customHeight="1">
      <c r="B35" s="1248" t="s">
        <v>271</v>
      </c>
      <c r="C35" s="1248"/>
      <c r="D35" s="1248"/>
      <c r="E35" s="1248"/>
      <c r="F35" s="1248"/>
      <c r="G35" s="1248"/>
      <c r="H35" s="1248"/>
      <c r="I35" s="1248"/>
      <c r="J35" s="1248"/>
      <c r="K35" s="1248"/>
      <c r="L35" s="1248"/>
      <c r="M35" s="1225" t="str">
        <f>IF('一括記入シート（最初）'!$C$122="",'一括記入シート（最初）'!$E$86,'一括記入シート（最初）'!$E$122)</f>
        <v>令和年月日</v>
      </c>
      <c r="N35" s="1225"/>
      <c r="O35" s="1225"/>
      <c r="P35" s="1225"/>
      <c r="Q35" s="1225"/>
      <c r="R35" s="1225"/>
      <c r="S35" s="1225"/>
      <c r="T35" s="1225"/>
      <c r="U35" s="1225"/>
      <c r="V35" s="1225"/>
      <c r="W35" s="1225"/>
      <c r="X35" s="1225"/>
      <c r="Y35" s="1225"/>
      <c r="Z35" s="1225"/>
      <c r="AA35" s="1225"/>
      <c r="AB35" s="1225"/>
      <c r="AC35" s="1225"/>
      <c r="AD35" s="1225"/>
      <c r="AE35" s="1225"/>
      <c r="AF35" s="1225"/>
      <c r="AG35" s="1225"/>
      <c r="AH35" s="1225"/>
      <c r="AI35" s="1225"/>
      <c r="AJ35" s="1225"/>
      <c r="AK35" s="1225"/>
      <c r="AL35" s="1225"/>
      <c r="AN35" s="353"/>
      <c r="AO35" s="353"/>
      <c r="AP35" s="353"/>
      <c r="AQ35" s="353"/>
      <c r="AR35" s="353"/>
      <c r="AS35" s="353"/>
      <c r="AT35" s="353"/>
      <c r="AU35" s="353"/>
      <c r="AV35" s="353"/>
      <c r="AW35" s="353"/>
      <c r="AX35" s="353"/>
      <c r="AY35" s="353"/>
      <c r="AZ35" s="353"/>
      <c r="BA35" s="353"/>
    </row>
    <row r="36" spans="2:53" ht="15" customHeight="1">
      <c r="B36" s="1248"/>
      <c r="C36" s="1248"/>
      <c r="D36" s="1248"/>
      <c r="E36" s="1248"/>
      <c r="F36" s="1248"/>
      <c r="G36" s="1248"/>
      <c r="H36" s="1248"/>
      <c r="I36" s="1248"/>
      <c r="J36" s="1248"/>
      <c r="K36" s="1248"/>
      <c r="L36" s="1248"/>
      <c r="M36" s="1225"/>
      <c r="N36" s="1225"/>
      <c r="O36" s="1225"/>
      <c r="P36" s="1225"/>
      <c r="Q36" s="1225"/>
      <c r="R36" s="1225"/>
      <c r="S36" s="1225"/>
      <c r="T36" s="1225"/>
      <c r="U36" s="1225"/>
      <c r="V36" s="1225"/>
      <c r="W36" s="1225"/>
      <c r="X36" s="1225"/>
      <c r="Y36" s="1225"/>
      <c r="Z36" s="1225"/>
      <c r="AA36" s="1225"/>
      <c r="AB36" s="1225"/>
      <c r="AC36" s="1225"/>
      <c r="AD36" s="1225"/>
      <c r="AE36" s="1225"/>
      <c r="AF36" s="1225"/>
      <c r="AG36" s="1225"/>
      <c r="AH36" s="1225"/>
      <c r="AI36" s="1225"/>
      <c r="AJ36" s="1225"/>
      <c r="AK36" s="1225"/>
      <c r="AL36" s="1225"/>
      <c r="AN36" s="353"/>
      <c r="AO36" s="1239" t="s">
        <v>504</v>
      </c>
      <c r="AP36" s="1240"/>
      <c r="AQ36" s="1240"/>
      <c r="AR36" s="1240"/>
      <c r="AS36" s="1240"/>
      <c r="AT36" s="1240"/>
      <c r="AU36" s="1240"/>
      <c r="AV36" s="1240"/>
      <c r="AW36" s="1240"/>
      <c r="AX36" s="1240"/>
      <c r="AY36" s="1241"/>
      <c r="AZ36" s="353"/>
      <c r="BA36" s="353"/>
    </row>
    <row r="37" spans="2:53" ht="15" customHeight="1">
      <c r="B37" s="1248" t="s">
        <v>379</v>
      </c>
      <c r="C37" s="1248"/>
      <c r="D37" s="1248"/>
      <c r="E37" s="1248"/>
      <c r="F37" s="1248"/>
      <c r="G37" s="1248"/>
      <c r="H37" s="1248"/>
      <c r="I37" s="1248"/>
      <c r="J37" s="1248"/>
      <c r="K37" s="1248"/>
      <c r="L37" s="1248"/>
      <c r="M37" s="1249" t="str">
        <f>IF(ISBLANK('一括記入シート（最初）'!$E$145),"",'一括記入シート（最初）'!$E$145)</f>
        <v>令和年月日</v>
      </c>
      <c r="N37" s="1250"/>
      <c r="O37" s="1250"/>
      <c r="P37" s="1250"/>
      <c r="Q37" s="1250"/>
      <c r="R37" s="1250"/>
      <c r="S37" s="1250"/>
      <c r="T37" s="1250"/>
      <c r="U37" s="1250"/>
      <c r="V37" s="1251"/>
      <c r="W37" s="864" t="s">
        <v>380</v>
      </c>
      <c r="X37" s="865"/>
      <c r="Y37" s="865"/>
      <c r="Z37" s="865"/>
      <c r="AA37" s="865"/>
      <c r="AB37" s="865"/>
      <c r="AC37" s="865"/>
      <c r="AD37" s="866"/>
      <c r="AE37" s="1249" t="str">
        <f>+M37</f>
        <v>令和年月日</v>
      </c>
      <c r="AF37" s="1250"/>
      <c r="AG37" s="1250"/>
      <c r="AH37" s="1250"/>
      <c r="AI37" s="1250"/>
      <c r="AJ37" s="1250"/>
      <c r="AK37" s="1250"/>
      <c r="AL37" s="1251"/>
      <c r="AN37" s="353"/>
      <c r="AO37" s="1242"/>
      <c r="AP37" s="1243"/>
      <c r="AQ37" s="1243"/>
      <c r="AR37" s="1243"/>
      <c r="AS37" s="1243"/>
      <c r="AT37" s="1243"/>
      <c r="AU37" s="1243"/>
      <c r="AV37" s="1243"/>
      <c r="AW37" s="1243"/>
      <c r="AX37" s="1243"/>
      <c r="AY37" s="1244"/>
      <c r="AZ37" s="353"/>
      <c r="BA37" s="353"/>
    </row>
    <row r="38" spans="2:53" ht="15" customHeight="1">
      <c r="B38" s="1248"/>
      <c r="C38" s="1248"/>
      <c r="D38" s="1248"/>
      <c r="E38" s="1248"/>
      <c r="F38" s="1248"/>
      <c r="G38" s="1248"/>
      <c r="H38" s="1248"/>
      <c r="I38" s="1248"/>
      <c r="J38" s="1248"/>
      <c r="K38" s="1248"/>
      <c r="L38" s="1248"/>
      <c r="M38" s="1252"/>
      <c r="N38" s="1253"/>
      <c r="O38" s="1253"/>
      <c r="P38" s="1253"/>
      <c r="Q38" s="1253"/>
      <c r="R38" s="1253"/>
      <c r="S38" s="1253"/>
      <c r="T38" s="1253"/>
      <c r="U38" s="1253"/>
      <c r="V38" s="1254"/>
      <c r="W38" s="870"/>
      <c r="X38" s="871"/>
      <c r="Y38" s="871"/>
      <c r="Z38" s="871"/>
      <c r="AA38" s="871"/>
      <c r="AB38" s="871"/>
      <c r="AC38" s="871"/>
      <c r="AD38" s="872"/>
      <c r="AE38" s="1252"/>
      <c r="AF38" s="1253"/>
      <c r="AG38" s="1253"/>
      <c r="AH38" s="1253"/>
      <c r="AI38" s="1253"/>
      <c r="AJ38" s="1253"/>
      <c r="AK38" s="1253"/>
      <c r="AL38" s="1254"/>
      <c r="AN38" s="353"/>
      <c r="AO38" s="1245"/>
      <c r="AP38" s="1246"/>
      <c r="AQ38" s="1246"/>
      <c r="AR38" s="1246"/>
      <c r="AS38" s="1246"/>
      <c r="AT38" s="1246"/>
      <c r="AU38" s="1246"/>
      <c r="AV38" s="1246"/>
      <c r="AW38" s="1246"/>
      <c r="AX38" s="1246"/>
      <c r="AY38" s="1247"/>
      <c r="AZ38" s="353"/>
      <c r="BA38" s="353"/>
    </row>
    <row r="39" spans="2:53" ht="15" customHeight="1">
      <c r="B39" s="1248" t="s">
        <v>381</v>
      </c>
      <c r="C39" s="1248"/>
      <c r="D39" s="1248"/>
      <c r="E39" s="1248"/>
      <c r="F39" s="1248"/>
      <c r="G39" s="1248"/>
      <c r="H39" s="1248"/>
      <c r="I39" s="1248"/>
      <c r="J39" s="1248"/>
      <c r="K39" s="1248"/>
      <c r="L39" s="1248"/>
      <c r="M39" s="1249" t="str">
        <f>IF(ISBLANK('一括記入シート（最初）'!$E$148),"",'一括記入シート（最初）'!$E$148)</f>
        <v>令和年月日</v>
      </c>
      <c r="N39" s="1250"/>
      <c r="O39" s="1250"/>
      <c r="P39" s="1250"/>
      <c r="Q39" s="1250"/>
      <c r="R39" s="1250"/>
      <c r="S39" s="1250"/>
      <c r="T39" s="1250"/>
      <c r="U39" s="1250"/>
      <c r="V39" s="1251"/>
      <c r="W39" s="864" t="s">
        <v>382</v>
      </c>
      <c r="X39" s="865"/>
      <c r="Y39" s="865"/>
      <c r="Z39" s="865"/>
      <c r="AA39" s="865"/>
      <c r="AB39" s="865"/>
      <c r="AC39" s="865"/>
      <c r="AD39" s="866"/>
      <c r="AE39" s="1249" t="str">
        <f>+M39</f>
        <v>令和年月日</v>
      </c>
      <c r="AF39" s="1250"/>
      <c r="AG39" s="1250"/>
      <c r="AH39" s="1250"/>
      <c r="AI39" s="1250"/>
      <c r="AJ39" s="1250"/>
      <c r="AK39" s="1250"/>
      <c r="AL39" s="1251"/>
      <c r="AN39" s="353"/>
      <c r="AO39" s="1239" t="s">
        <v>503</v>
      </c>
      <c r="AP39" s="1240"/>
      <c r="AQ39" s="1240"/>
      <c r="AR39" s="1240"/>
      <c r="AS39" s="1240"/>
      <c r="AT39" s="1240"/>
      <c r="AU39" s="1240"/>
      <c r="AV39" s="1240"/>
      <c r="AW39" s="1240"/>
      <c r="AX39" s="1240"/>
      <c r="AY39" s="1241"/>
      <c r="AZ39" s="353"/>
      <c r="BA39" s="353"/>
    </row>
    <row r="40" spans="2:53" ht="15" customHeight="1">
      <c r="B40" s="1248"/>
      <c r="C40" s="1248"/>
      <c r="D40" s="1248"/>
      <c r="E40" s="1248"/>
      <c r="F40" s="1248"/>
      <c r="G40" s="1248"/>
      <c r="H40" s="1248"/>
      <c r="I40" s="1248"/>
      <c r="J40" s="1248"/>
      <c r="K40" s="1248"/>
      <c r="L40" s="1248"/>
      <c r="M40" s="1252"/>
      <c r="N40" s="1253"/>
      <c r="O40" s="1253"/>
      <c r="P40" s="1253"/>
      <c r="Q40" s="1253"/>
      <c r="R40" s="1253"/>
      <c r="S40" s="1253"/>
      <c r="T40" s="1253"/>
      <c r="U40" s="1253"/>
      <c r="V40" s="1254"/>
      <c r="W40" s="870"/>
      <c r="X40" s="871"/>
      <c r="Y40" s="871"/>
      <c r="Z40" s="871"/>
      <c r="AA40" s="871"/>
      <c r="AB40" s="871"/>
      <c r="AC40" s="871"/>
      <c r="AD40" s="872"/>
      <c r="AE40" s="1252"/>
      <c r="AF40" s="1253"/>
      <c r="AG40" s="1253"/>
      <c r="AH40" s="1253"/>
      <c r="AI40" s="1253"/>
      <c r="AJ40" s="1253"/>
      <c r="AK40" s="1253"/>
      <c r="AL40" s="1254"/>
      <c r="AN40" s="353"/>
      <c r="AO40" s="1242"/>
      <c r="AP40" s="1243"/>
      <c r="AQ40" s="1243"/>
      <c r="AR40" s="1243"/>
      <c r="AS40" s="1243"/>
      <c r="AT40" s="1243"/>
      <c r="AU40" s="1243"/>
      <c r="AV40" s="1243"/>
      <c r="AW40" s="1243"/>
      <c r="AX40" s="1243"/>
      <c r="AY40" s="1244"/>
      <c r="AZ40" s="353"/>
      <c r="BA40" s="353"/>
    </row>
    <row r="41" spans="2:53" ht="15" customHeight="1">
      <c r="B41" s="1248" t="s">
        <v>383</v>
      </c>
      <c r="C41" s="1248"/>
      <c r="D41" s="1248"/>
      <c r="E41" s="1248"/>
      <c r="F41" s="1248"/>
      <c r="G41" s="1248"/>
      <c r="H41" s="1248"/>
      <c r="I41" s="1248"/>
      <c r="J41" s="1248"/>
      <c r="K41" s="1248"/>
      <c r="L41" s="1248"/>
      <c r="M41" s="1255" t="s">
        <v>436</v>
      </c>
      <c r="N41" s="1255"/>
      <c r="O41" s="1255"/>
      <c r="P41" s="1255"/>
      <c r="Q41" s="1255"/>
      <c r="R41" s="1255"/>
      <c r="S41" s="1255"/>
      <c r="T41" s="1255"/>
      <c r="U41" s="1255"/>
      <c r="V41" s="1255"/>
      <c r="W41" s="1255"/>
      <c r="X41" s="1255"/>
      <c r="Y41" s="1255"/>
      <c r="Z41" s="1255"/>
      <c r="AA41" s="1255"/>
      <c r="AB41" s="1255"/>
      <c r="AC41" s="1255"/>
      <c r="AD41" s="1255"/>
      <c r="AE41" s="1255"/>
      <c r="AF41" s="1255"/>
      <c r="AG41" s="1255"/>
      <c r="AH41" s="1255"/>
      <c r="AI41" s="1255"/>
      <c r="AJ41" s="1255"/>
      <c r="AK41" s="1255"/>
      <c r="AL41" s="1255"/>
      <c r="AN41" s="353"/>
      <c r="AO41" s="1245"/>
      <c r="AP41" s="1246"/>
      <c r="AQ41" s="1246"/>
      <c r="AR41" s="1246"/>
      <c r="AS41" s="1246"/>
      <c r="AT41" s="1246"/>
      <c r="AU41" s="1246"/>
      <c r="AV41" s="1246"/>
      <c r="AW41" s="1246"/>
      <c r="AX41" s="1246"/>
      <c r="AY41" s="1247"/>
      <c r="AZ41" s="353"/>
      <c r="BA41" s="353"/>
    </row>
    <row r="42" spans="2:53" ht="15" customHeight="1">
      <c r="B42" s="1248"/>
      <c r="C42" s="1248"/>
      <c r="D42" s="1248"/>
      <c r="E42" s="1248"/>
      <c r="F42" s="1248"/>
      <c r="G42" s="1248"/>
      <c r="H42" s="1248"/>
      <c r="I42" s="1248"/>
      <c r="J42" s="1248"/>
      <c r="K42" s="1248"/>
      <c r="L42" s="1248"/>
      <c r="M42" s="1255"/>
      <c r="N42" s="1255"/>
      <c r="O42" s="1255"/>
      <c r="P42" s="1255"/>
      <c r="Q42" s="1255"/>
      <c r="R42" s="1255"/>
      <c r="S42" s="1255"/>
      <c r="T42" s="1255"/>
      <c r="U42" s="1255"/>
      <c r="V42" s="1255"/>
      <c r="W42" s="1255"/>
      <c r="X42" s="1255"/>
      <c r="Y42" s="1255"/>
      <c r="Z42" s="1255"/>
      <c r="AA42" s="1255"/>
      <c r="AB42" s="1255"/>
      <c r="AC42" s="1255"/>
      <c r="AD42" s="1255"/>
      <c r="AE42" s="1255"/>
      <c r="AF42" s="1255"/>
      <c r="AG42" s="1255"/>
      <c r="AH42" s="1255"/>
      <c r="AI42" s="1255"/>
      <c r="AJ42" s="1255"/>
      <c r="AK42" s="1255"/>
      <c r="AL42" s="1255"/>
      <c r="AN42" s="353"/>
      <c r="AO42" s="353"/>
      <c r="AP42" s="353"/>
      <c r="AQ42" s="353"/>
      <c r="AR42" s="353"/>
      <c r="AS42" s="353"/>
      <c r="AT42" s="353"/>
      <c r="AU42" s="353"/>
      <c r="AV42" s="353"/>
      <c r="AW42" s="353"/>
      <c r="AX42" s="353"/>
      <c r="AY42" s="353"/>
      <c r="AZ42" s="353"/>
      <c r="BA42" s="353"/>
    </row>
    <row r="43" spans="2:53" ht="15" customHeight="1">
      <c r="B43" s="1248"/>
      <c r="C43" s="1248"/>
      <c r="D43" s="1248"/>
      <c r="E43" s="1248"/>
      <c r="F43" s="1248"/>
      <c r="G43" s="1248"/>
      <c r="H43" s="1248"/>
      <c r="I43" s="1248"/>
      <c r="J43" s="1248"/>
      <c r="K43" s="1248"/>
      <c r="L43" s="1248"/>
      <c r="M43" s="1255"/>
      <c r="N43" s="1255"/>
      <c r="O43" s="1255"/>
      <c r="P43" s="1255"/>
      <c r="Q43" s="1255"/>
      <c r="R43" s="1255"/>
      <c r="S43" s="1255"/>
      <c r="T43" s="1255"/>
      <c r="U43" s="1255"/>
      <c r="V43" s="1255"/>
      <c r="W43" s="1255"/>
      <c r="X43" s="1255"/>
      <c r="Y43" s="1255"/>
      <c r="Z43" s="1255"/>
      <c r="AA43" s="1255"/>
      <c r="AB43" s="1255"/>
      <c r="AC43" s="1255"/>
      <c r="AD43" s="1255"/>
      <c r="AE43" s="1255"/>
      <c r="AF43" s="1255"/>
      <c r="AG43" s="1255"/>
      <c r="AH43" s="1255"/>
      <c r="AI43" s="1255"/>
      <c r="AJ43" s="1255"/>
      <c r="AK43" s="1255"/>
      <c r="AL43" s="1255"/>
      <c r="AN43" s="353"/>
      <c r="AO43" s="353"/>
      <c r="AP43" s="353"/>
      <c r="AQ43" s="353"/>
      <c r="AR43" s="353"/>
      <c r="AS43" s="353"/>
      <c r="AT43" s="353"/>
      <c r="AU43" s="353"/>
      <c r="AV43" s="353"/>
      <c r="AW43" s="353"/>
      <c r="AX43" s="353"/>
      <c r="AY43" s="353"/>
      <c r="AZ43" s="353"/>
      <c r="BA43" s="353"/>
    </row>
    <row r="44" spans="2:53" ht="15" customHeight="1">
      <c r="B44" s="1248"/>
      <c r="C44" s="1248"/>
      <c r="D44" s="1248"/>
      <c r="E44" s="1248"/>
      <c r="F44" s="1248"/>
      <c r="G44" s="1248"/>
      <c r="H44" s="1248"/>
      <c r="I44" s="1248"/>
      <c r="J44" s="1248"/>
      <c r="K44" s="1248"/>
      <c r="L44" s="1248"/>
      <c r="M44" s="1255"/>
      <c r="N44" s="1255"/>
      <c r="O44" s="1255"/>
      <c r="P44" s="1255"/>
      <c r="Q44" s="1255"/>
      <c r="R44" s="1255"/>
      <c r="S44" s="1255"/>
      <c r="T44" s="1255"/>
      <c r="U44" s="1255"/>
      <c r="V44" s="1255"/>
      <c r="W44" s="1255"/>
      <c r="X44" s="1255"/>
      <c r="Y44" s="1255"/>
      <c r="Z44" s="1255"/>
      <c r="AA44" s="1255"/>
      <c r="AB44" s="1255"/>
      <c r="AC44" s="1255"/>
      <c r="AD44" s="1255"/>
      <c r="AE44" s="1255"/>
      <c r="AF44" s="1255"/>
      <c r="AG44" s="1255"/>
      <c r="AH44" s="1255"/>
      <c r="AI44" s="1255"/>
      <c r="AJ44" s="1255"/>
      <c r="AK44" s="1255"/>
      <c r="AL44" s="1255"/>
      <c r="AN44" s="353"/>
      <c r="AO44" s="353"/>
      <c r="AP44" s="353"/>
      <c r="AQ44" s="353"/>
      <c r="AR44" s="353"/>
      <c r="AS44" s="353"/>
      <c r="AT44" s="353"/>
      <c r="AU44" s="353"/>
      <c r="AV44" s="353"/>
      <c r="AW44" s="353"/>
      <c r="AX44" s="353"/>
      <c r="AY44" s="353"/>
      <c r="AZ44" s="353"/>
      <c r="BA44" s="353"/>
    </row>
    <row r="45" spans="2:53">
      <c r="AN45" s="353"/>
      <c r="AO45" s="353"/>
      <c r="AP45" s="353"/>
      <c r="AQ45" s="353"/>
      <c r="AR45" s="353"/>
      <c r="AS45" s="353"/>
      <c r="AT45" s="353"/>
      <c r="AU45" s="353"/>
      <c r="AV45" s="353"/>
      <c r="AW45" s="353"/>
      <c r="AX45" s="353"/>
      <c r="AY45" s="353"/>
      <c r="AZ45" s="353"/>
      <c r="BA45" s="353"/>
    </row>
    <row r="46" spans="2:53">
      <c r="AN46" s="353"/>
      <c r="AO46" s="353"/>
      <c r="AP46" s="353"/>
      <c r="AQ46" s="353"/>
      <c r="AR46" s="353"/>
      <c r="AS46" s="353"/>
      <c r="AT46" s="353"/>
      <c r="AU46" s="353"/>
      <c r="AV46" s="353"/>
      <c r="AW46" s="353"/>
      <c r="AX46" s="353"/>
      <c r="AY46" s="353"/>
      <c r="AZ46" s="353"/>
      <c r="BA46" s="353"/>
    </row>
    <row r="47" spans="2:53">
      <c r="AN47" s="353"/>
      <c r="AO47" s="353"/>
      <c r="AP47" s="353"/>
      <c r="AQ47" s="353"/>
      <c r="AR47" s="353"/>
      <c r="AS47" s="353"/>
      <c r="AT47" s="353"/>
      <c r="AU47" s="353"/>
      <c r="AV47" s="353"/>
      <c r="AW47" s="353"/>
      <c r="AX47" s="353"/>
      <c r="AY47" s="353"/>
      <c r="AZ47" s="353"/>
      <c r="BA47" s="353"/>
    </row>
    <row r="48" spans="2:53">
      <c r="AN48" s="353"/>
      <c r="AO48" s="353"/>
      <c r="AP48" s="353"/>
      <c r="AQ48" s="353"/>
      <c r="AR48" s="353"/>
      <c r="AS48" s="353"/>
      <c r="AT48" s="353"/>
      <c r="AU48" s="353"/>
      <c r="AV48" s="353"/>
      <c r="AW48" s="353"/>
      <c r="AX48" s="353"/>
      <c r="AY48" s="353"/>
      <c r="AZ48" s="353"/>
      <c r="BA48" s="353"/>
    </row>
    <row r="49" spans="1:53">
      <c r="A49" s="353"/>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row>
    <row r="50" spans="1:53">
      <c r="A50" s="353"/>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c r="AK50" s="353"/>
      <c r="AL50" s="353"/>
      <c r="AM50" s="353"/>
      <c r="AN50" s="353"/>
      <c r="AO50" s="353"/>
      <c r="AP50" s="353"/>
      <c r="AQ50" s="353"/>
      <c r="AR50" s="353"/>
      <c r="AS50" s="353"/>
      <c r="AT50" s="353"/>
      <c r="AU50" s="353"/>
      <c r="AV50" s="353"/>
      <c r="AW50" s="353"/>
      <c r="AX50" s="353"/>
      <c r="AY50" s="353"/>
      <c r="AZ50" s="353"/>
      <c r="BA50" s="353"/>
    </row>
    <row r="51" spans="1:53">
      <c r="A51" s="353"/>
      <c r="B51" s="353"/>
      <c r="C51" s="353"/>
      <c r="D51" s="353"/>
      <c r="E51" s="353"/>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353"/>
      <c r="AY51" s="353"/>
      <c r="AZ51" s="353"/>
      <c r="BA51" s="353"/>
    </row>
    <row r="52" spans="1:53">
      <c r="A52" s="353"/>
      <c r="B52" s="353"/>
      <c r="C52" s="353"/>
      <c r="D52" s="353"/>
      <c r="E52" s="353"/>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row>
    <row r="53" spans="1:53">
      <c r="A53" s="353"/>
      <c r="B53" s="353"/>
      <c r="C53" s="353"/>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353"/>
      <c r="AY53" s="353"/>
      <c r="AZ53" s="353"/>
      <c r="BA53" s="353"/>
    </row>
  </sheetData>
  <mergeCells count="38">
    <mergeCell ref="B5:AL6"/>
    <mergeCell ref="B22:L23"/>
    <mergeCell ref="M22:AL23"/>
    <mergeCell ref="B10:K10"/>
    <mergeCell ref="AB13:AC13"/>
    <mergeCell ref="AD13:AJ13"/>
    <mergeCell ref="Y8:AG8"/>
    <mergeCell ref="B9:K9"/>
    <mergeCell ref="X13:Z13"/>
    <mergeCell ref="B24:L27"/>
    <mergeCell ref="N26:U26"/>
    <mergeCell ref="V26:AI26"/>
    <mergeCell ref="V12:AK12"/>
    <mergeCell ref="V13:W13"/>
    <mergeCell ref="N25:S25"/>
    <mergeCell ref="T25:AL25"/>
    <mergeCell ref="B28:L29"/>
    <mergeCell ref="N28:AL29"/>
    <mergeCell ref="B30:L32"/>
    <mergeCell ref="P31:V31"/>
    <mergeCell ref="B33:L34"/>
    <mergeCell ref="M33:AL34"/>
    <mergeCell ref="AO5:AY7"/>
    <mergeCell ref="AO36:AY38"/>
    <mergeCell ref="AO39:AY41"/>
    <mergeCell ref="AO8:AY10"/>
    <mergeCell ref="B39:L40"/>
    <mergeCell ref="M39:V40"/>
    <mergeCell ref="W39:AD40"/>
    <mergeCell ref="AE39:AL40"/>
    <mergeCell ref="B41:L44"/>
    <mergeCell ref="M41:AL44"/>
    <mergeCell ref="B35:L36"/>
    <mergeCell ref="M35:AL36"/>
    <mergeCell ref="B37:L38"/>
    <mergeCell ref="M37:V38"/>
    <mergeCell ref="W37:AD38"/>
    <mergeCell ref="AE37:AL38"/>
  </mergeCells>
  <phoneticPr fontId="45"/>
  <dataValidations count="1">
    <dataValidation type="list" allowBlank="1" showInputMessage="1" showErrorMessage="1" prompt="リストから選択してください" sqref="M41:AL44" xr:uid="{34E0D3F8-DC55-40BC-A2EF-F1B4F73112DA}">
      <formula1>"合　格,不　合　格"</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63A4-22A1-4609-AC98-CE93753B0A74}">
  <sheetPr>
    <tabColor rgb="FFFFC000"/>
    <pageSetUpPr fitToPage="1"/>
  </sheetPr>
  <dimension ref="A1:P38"/>
  <sheetViews>
    <sheetView workbookViewId="0"/>
  </sheetViews>
  <sheetFormatPr defaultRowHeight="13.2"/>
  <cols>
    <col min="1" max="1" width="4.77734375" style="397" customWidth="1"/>
    <col min="2" max="16384" width="8.88671875" style="397"/>
  </cols>
  <sheetData>
    <row r="1" spans="1:16">
      <c r="B1" s="459" t="s">
        <v>925</v>
      </c>
      <c r="C1" s="459"/>
      <c r="D1" s="459"/>
      <c r="E1" s="459"/>
      <c r="F1" s="459"/>
      <c r="G1" s="459"/>
      <c r="H1" s="459"/>
      <c r="I1" s="459"/>
      <c r="J1" s="459"/>
      <c r="K1" s="459"/>
      <c r="L1" s="459"/>
      <c r="M1" s="459"/>
      <c r="N1" s="459"/>
      <c r="O1" s="459"/>
      <c r="P1" s="459"/>
    </row>
    <row r="2" spans="1:16">
      <c r="B2" s="459"/>
      <c r="C2" s="459"/>
      <c r="D2" s="459"/>
      <c r="E2" s="459"/>
      <c r="F2" s="459"/>
      <c r="G2" s="459"/>
      <c r="H2" s="459"/>
      <c r="I2" s="459"/>
      <c r="J2" s="459"/>
      <c r="K2" s="459"/>
      <c r="L2" s="459"/>
      <c r="M2" s="459"/>
      <c r="N2" s="459"/>
      <c r="O2" s="459"/>
      <c r="P2" s="459"/>
    </row>
    <row r="4" spans="1:16" ht="15" customHeight="1">
      <c r="A4" s="501" t="s">
        <v>926</v>
      </c>
      <c r="B4" s="501"/>
      <c r="C4" s="501"/>
      <c r="D4" s="501"/>
      <c r="E4" s="501" t="s">
        <v>927</v>
      </c>
      <c r="F4" s="501"/>
      <c r="G4" s="501"/>
      <c r="H4" s="501"/>
      <c r="I4" s="501" t="s">
        <v>928</v>
      </c>
      <c r="J4" s="501"/>
      <c r="K4" s="501"/>
      <c r="L4" s="501"/>
      <c r="M4" s="501"/>
      <c r="N4" s="501"/>
      <c r="O4" s="501" t="s">
        <v>929</v>
      </c>
      <c r="P4" s="501"/>
    </row>
    <row r="5" spans="1:16" ht="15" customHeight="1">
      <c r="A5" s="476" t="s">
        <v>930</v>
      </c>
      <c r="B5" s="502" t="s">
        <v>931</v>
      </c>
      <c r="C5" s="477"/>
      <c r="D5" s="477"/>
      <c r="E5" s="478" t="s">
        <v>932</v>
      </c>
      <c r="F5" s="478"/>
      <c r="G5" s="478"/>
      <c r="H5" s="478"/>
      <c r="I5" s="478" t="s">
        <v>933</v>
      </c>
      <c r="J5" s="478"/>
      <c r="K5" s="478"/>
      <c r="L5" s="478"/>
      <c r="M5" s="478"/>
      <c r="N5" s="478"/>
      <c r="O5" s="477" t="s">
        <v>934</v>
      </c>
      <c r="P5" s="477"/>
    </row>
    <row r="6" spans="1:16" ht="15" customHeight="1">
      <c r="A6" s="476"/>
      <c r="B6" s="477"/>
      <c r="C6" s="477"/>
      <c r="D6" s="477"/>
      <c r="E6" s="478" t="s">
        <v>935</v>
      </c>
      <c r="F6" s="478"/>
      <c r="G6" s="478"/>
      <c r="H6" s="478"/>
      <c r="I6" s="478" t="s">
        <v>936</v>
      </c>
      <c r="J6" s="478"/>
      <c r="K6" s="478"/>
      <c r="L6" s="478"/>
      <c r="M6" s="478"/>
      <c r="N6" s="478"/>
      <c r="O6" s="477"/>
      <c r="P6" s="477"/>
    </row>
    <row r="7" spans="1:16" ht="15" customHeight="1">
      <c r="A7" s="476"/>
      <c r="B7" s="477"/>
      <c r="C7" s="477"/>
      <c r="D7" s="477"/>
      <c r="E7" s="478" t="s">
        <v>937</v>
      </c>
      <c r="F7" s="478"/>
      <c r="G7" s="478"/>
      <c r="H7" s="478"/>
      <c r="I7" s="478" t="s">
        <v>938</v>
      </c>
      <c r="J7" s="478"/>
      <c r="K7" s="478"/>
      <c r="L7" s="478"/>
      <c r="M7" s="478"/>
      <c r="N7" s="478"/>
      <c r="O7" s="477"/>
      <c r="P7" s="477"/>
    </row>
    <row r="8" spans="1:16" ht="15" customHeight="1">
      <c r="A8" s="476"/>
      <c r="B8" s="477"/>
      <c r="C8" s="477"/>
      <c r="D8" s="477"/>
      <c r="E8" s="478" t="s">
        <v>939</v>
      </c>
      <c r="F8" s="478"/>
      <c r="G8" s="478"/>
      <c r="H8" s="478"/>
      <c r="I8" s="478" t="s">
        <v>940</v>
      </c>
      <c r="J8" s="478"/>
      <c r="K8" s="478"/>
      <c r="L8" s="478"/>
      <c r="M8" s="478"/>
      <c r="N8" s="478"/>
      <c r="O8" s="477"/>
      <c r="P8" s="477"/>
    </row>
    <row r="9" spans="1:16" ht="15" customHeight="1">
      <c r="A9" s="476"/>
      <c r="B9" s="477"/>
      <c r="C9" s="477"/>
      <c r="D9" s="477"/>
      <c r="E9" s="478" t="s">
        <v>941</v>
      </c>
      <c r="F9" s="478"/>
      <c r="G9" s="478"/>
      <c r="H9" s="478"/>
      <c r="I9" s="503" t="s">
        <v>942</v>
      </c>
      <c r="J9" s="503"/>
      <c r="K9" s="503"/>
      <c r="L9" s="503"/>
      <c r="M9" s="503"/>
      <c r="N9" s="503"/>
      <c r="O9" s="477" t="s">
        <v>943</v>
      </c>
      <c r="P9" s="477"/>
    </row>
    <row r="10" spans="1:16" ht="15" customHeight="1">
      <c r="A10" s="476"/>
      <c r="B10" s="477"/>
      <c r="C10" s="477"/>
      <c r="D10" s="477"/>
      <c r="E10" s="478"/>
      <c r="F10" s="478"/>
      <c r="G10" s="478"/>
      <c r="H10" s="478"/>
      <c r="I10" s="503"/>
      <c r="J10" s="503"/>
      <c r="K10" s="503"/>
      <c r="L10" s="503"/>
      <c r="M10" s="503"/>
      <c r="N10" s="503"/>
      <c r="O10" s="477"/>
      <c r="P10" s="477"/>
    </row>
    <row r="11" spans="1:16" ht="15" customHeight="1">
      <c r="A11" s="476"/>
      <c r="B11" s="477"/>
      <c r="C11" s="477"/>
      <c r="D11" s="477"/>
      <c r="E11" s="478" t="s">
        <v>944</v>
      </c>
      <c r="F11" s="478"/>
      <c r="G11" s="478"/>
      <c r="H11" s="478"/>
      <c r="I11" s="478" t="s">
        <v>945</v>
      </c>
      <c r="J11" s="478"/>
      <c r="K11" s="478"/>
      <c r="L11" s="478"/>
      <c r="M11" s="478"/>
      <c r="N11" s="478"/>
      <c r="O11" s="477" t="s">
        <v>946</v>
      </c>
      <c r="P11" s="477"/>
    </row>
    <row r="12" spans="1:16" ht="15" customHeight="1">
      <c r="A12" s="482" t="s">
        <v>947</v>
      </c>
      <c r="B12" s="483" t="s">
        <v>948</v>
      </c>
      <c r="C12" s="484"/>
      <c r="D12" s="484"/>
      <c r="E12" s="481" t="s">
        <v>949</v>
      </c>
      <c r="F12" s="481"/>
      <c r="G12" s="481"/>
      <c r="H12" s="481"/>
      <c r="I12" s="481" t="s">
        <v>950</v>
      </c>
      <c r="J12" s="481"/>
      <c r="K12" s="481"/>
      <c r="L12" s="481"/>
      <c r="M12" s="481"/>
      <c r="N12" s="481"/>
      <c r="O12" s="479" t="s">
        <v>951</v>
      </c>
      <c r="P12" s="480"/>
    </row>
    <row r="13" spans="1:16" ht="15" customHeight="1">
      <c r="A13" s="482"/>
      <c r="B13" s="484"/>
      <c r="C13" s="484"/>
      <c r="D13" s="484"/>
      <c r="E13" s="481" t="s">
        <v>952</v>
      </c>
      <c r="F13" s="481"/>
      <c r="G13" s="481"/>
      <c r="H13" s="481"/>
      <c r="I13" s="481" t="s">
        <v>953</v>
      </c>
      <c r="J13" s="481"/>
      <c r="K13" s="481"/>
      <c r="L13" s="481"/>
      <c r="M13" s="481"/>
      <c r="N13" s="481"/>
      <c r="O13" s="479" t="s">
        <v>954</v>
      </c>
      <c r="P13" s="480"/>
    </row>
    <row r="14" spans="1:16" ht="15" customHeight="1">
      <c r="A14" s="482"/>
      <c r="B14" s="484"/>
      <c r="C14" s="484"/>
      <c r="D14" s="484"/>
      <c r="E14" s="481" t="s">
        <v>955</v>
      </c>
      <c r="F14" s="481"/>
      <c r="G14" s="481"/>
      <c r="H14" s="481"/>
      <c r="I14" s="481" t="s">
        <v>956</v>
      </c>
      <c r="J14" s="481"/>
      <c r="K14" s="481"/>
      <c r="L14" s="481"/>
      <c r="M14" s="481"/>
      <c r="N14" s="481"/>
      <c r="O14" s="479" t="s">
        <v>957</v>
      </c>
      <c r="P14" s="480"/>
    </row>
    <row r="15" spans="1:16" ht="15" customHeight="1">
      <c r="A15" s="482"/>
      <c r="B15" s="484"/>
      <c r="C15" s="484"/>
      <c r="D15" s="484"/>
      <c r="E15" s="481" t="s">
        <v>958</v>
      </c>
      <c r="F15" s="481"/>
      <c r="G15" s="481"/>
      <c r="H15" s="481"/>
      <c r="I15" s="481" t="s">
        <v>959</v>
      </c>
      <c r="J15" s="481"/>
      <c r="K15" s="481"/>
      <c r="L15" s="481"/>
      <c r="M15" s="481"/>
      <c r="N15" s="481"/>
      <c r="O15" s="479" t="s">
        <v>960</v>
      </c>
      <c r="P15" s="480"/>
    </row>
    <row r="16" spans="1:16" ht="15" customHeight="1">
      <c r="A16" s="476" t="s">
        <v>961</v>
      </c>
      <c r="B16" s="477" t="s">
        <v>962</v>
      </c>
      <c r="C16" s="477"/>
      <c r="D16" s="477"/>
      <c r="E16" s="478" t="s">
        <v>963</v>
      </c>
      <c r="F16" s="478"/>
      <c r="G16" s="478"/>
      <c r="H16" s="478"/>
      <c r="I16" s="478" t="s">
        <v>950</v>
      </c>
      <c r="J16" s="478"/>
      <c r="K16" s="478"/>
      <c r="L16" s="478"/>
      <c r="M16" s="478"/>
      <c r="N16" s="478"/>
      <c r="O16" s="486" t="s">
        <v>964</v>
      </c>
      <c r="P16" s="487"/>
    </row>
    <row r="17" spans="1:16" ht="15" customHeight="1">
      <c r="A17" s="476"/>
      <c r="B17" s="477"/>
      <c r="C17" s="477"/>
      <c r="D17" s="477"/>
      <c r="E17" s="478" t="s">
        <v>965</v>
      </c>
      <c r="F17" s="478"/>
      <c r="G17" s="478"/>
      <c r="H17" s="478"/>
      <c r="I17" s="478" t="s">
        <v>966</v>
      </c>
      <c r="J17" s="478"/>
      <c r="K17" s="478"/>
      <c r="L17" s="478"/>
      <c r="M17" s="478"/>
      <c r="N17" s="478"/>
      <c r="O17" s="486" t="s">
        <v>967</v>
      </c>
      <c r="P17" s="487"/>
    </row>
    <row r="18" spans="1:16" ht="15" customHeight="1">
      <c r="A18" s="488" t="s">
        <v>968</v>
      </c>
      <c r="B18" s="491" t="s">
        <v>969</v>
      </c>
      <c r="C18" s="492"/>
      <c r="D18" s="493"/>
      <c r="E18" s="481" t="s">
        <v>970</v>
      </c>
      <c r="F18" s="481"/>
      <c r="G18" s="481"/>
      <c r="H18" s="481"/>
      <c r="I18" s="500" t="s">
        <v>1021</v>
      </c>
      <c r="J18" s="481"/>
      <c r="K18" s="481"/>
      <c r="L18" s="481"/>
      <c r="M18" s="481"/>
      <c r="N18" s="481"/>
      <c r="O18" s="484"/>
      <c r="P18" s="484"/>
    </row>
    <row r="19" spans="1:16" ht="15" customHeight="1">
      <c r="A19" s="489"/>
      <c r="B19" s="494"/>
      <c r="C19" s="495"/>
      <c r="D19" s="496"/>
      <c r="E19" s="481" t="s">
        <v>972</v>
      </c>
      <c r="F19" s="481"/>
      <c r="G19" s="481"/>
      <c r="H19" s="481"/>
      <c r="I19" s="481" t="s">
        <v>971</v>
      </c>
      <c r="J19" s="481"/>
      <c r="K19" s="481"/>
      <c r="L19" s="481"/>
      <c r="M19" s="481"/>
      <c r="N19" s="481"/>
      <c r="O19" s="484"/>
      <c r="P19" s="484"/>
    </row>
    <row r="20" spans="1:16" ht="15" customHeight="1">
      <c r="A20" s="490"/>
      <c r="B20" s="497"/>
      <c r="C20" s="498"/>
      <c r="D20" s="499"/>
      <c r="E20" s="481" t="s">
        <v>973</v>
      </c>
      <c r="F20" s="481"/>
      <c r="G20" s="481"/>
      <c r="H20" s="481"/>
      <c r="I20" s="481" t="s">
        <v>974</v>
      </c>
      <c r="J20" s="481"/>
      <c r="K20" s="481"/>
      <c r="L20" s="481"/>
      <c r="M20" s="481"/>
      <c r="N20" s="481"/>
      <c r="O20" s="484"/>
      <c r="P20" s="484"/>
    </row>
    <row r="21" spans="1:16" ht="15" customHeight="1">
      <c r="A21" s="476" t="s">
        <v>975</v>
      </c>
      <c r="B21" s="477" t="s">
        <v>976</v>
      </c>
      <c r="C21" s="477"/>
      <c r="D21" s="477"/>
      <c r="E21" s="478" t="s">
        <v>977</v>
      </c>
      <c r="F21" s="478"/>
      <c r="G21" s="478"/>
      <c r="H21" s="478"/>
      <c r="I21" s="478" t="s">
        <v>978</v>
      </c>
      <c r="J21" s="478"/>
      <c r="K21" s="478"/>
      <c r="L21" s="478"/>
      <c r="M21" s="478"/>
      <c r="N21" s="478"/>
      <c r="O21" s="486"/>
      <c r="P21" s="487"/>
    </row>
    <row r="22" spans="1:16" ht="15" customHeight="1">
      <c r="A22" s="476"/>
      <c r="B22" s="477"/>
      <c r="C22" s="477"/>
      <c r="D22" s="477"/>
      <c r="E22" s="478" t="s">
        <v>979</v>
      </c>
      <c r="F22" s="478"/>
      <c r="G22" s="478"/>
      <c r="H22" s="478"/>
      <c r="I22" s="478" t="s">
        <v>978</v>
      </c>
      <c r="J22" s="478"/>
      <c r="K22" s="478"/>
      <c r="L22" s="478"/>
      <c r="M22" s="478"/>
      <c r="N22" s="478"/>
      <c r="O22" s="486"/>
      <c r="P22" s="487"/>
    </row>
    <row r="23" spans="1:16" ht="15" customHeight="1">
      <c r="A23" s="476"/>
      <c r="B23" s="477"/>
      <c r="C23" s="477"/>
      <c r="D23" s="477"/>
      <c r="E23" s="478" t="s">
        <v>980</v>
      </c>
      <c r="F23" s="478"/>
      <c r="G23" s="478"/>
      <c r="H23" s="478"/>
      <c r="I23" s="478" t="s">
        <v>978</v>
      </c>
      <c r="J23" s="478"/>
      <c r="K23" s="478"/>
      <c r="L23" s="478"/>
      <c r="M23" s="478"/>
      <c r="N23" s="478"/>
      <c r="O23" s="486"/>
      <c r="P23" s="487"/>
    </row>
    <row r="24" spans="1:16" ht="15" customHeight="1">
      <c r="A24" s="482" t="s">
        <v>981</v>
      </c>
      <c r="B24" s="483" t="s">
        <v>982</v>
      </c>
      <c r="C24" s="484"/>
      <c r="D24" s="484"/>
      <c r="E24" s="481" t="s">
        <v>983</v>
      </c>
      <c r="F24" s="481"/>
      <c r="G24" s="481"/>
      <c r="H24" s="481"/>
      <c r="I24" s="481" t="s">
        <v>984</v>
      </c>
      <c r="J24" s="481"/>
      <c r="K24" s="481"/>
      <c r="L24" s="481"/>
      <c r="M24" s="481"/>
      <c r="N24" s="481"/>
      <c r="O24" s="479"/>
      <c r="P24" s="480"/>
    </row>
    <row r="25" spans="1:16" ht="15" customHeight="1">
      <c r="A25" s="482"/>
      <c r="B25" s="484"/>
      <c r="C25" s="484"/>
      <c r="D25" s="484"/>
      <c r="E25" s="481" t="s">
        <v>985</v>
      </c>
      <c r="F25" s="481"/>
      <c r="G25" s="481"/>
      <c r="H25" s="481"/>
      <c r="I25" s="481" t="s">
        <v>986</v>
      </c>
      <c r="J25" s="481"/>
      <c r="K25" s="481"/>
      <c r="L25" s="481"/>
      <c r="M25" s="481"/>
      <c r="N25" s="481"/>
      <c r="O25" s="479"/>
      <c r="P25" s="480"/>
    </row>
    <row r="26" spans="1:16" ht="15" customHeight="1">
      <c r="A26" s="482"/>
      <c r="B26" s="484"/>
      <c r="C26" s="484"/>
      <c r="D26" s="484"/>
      <c r="E26" s="481" t="s">
        <v>987</v>
      </c>
      <c r="F26" s="481"/>
      <c r="G26" s="481"/>
      <c r="H26" s="481"/>
      <c r="I26" s="481" t="s">
        <v>988</v>
      </c>
      <c r="J26" s="481"/>
      <c r="K26" s="481"/>
      <c r="L26" s="481"/>
      <c r="M26" s="481"/>
      <c r="N26" s="481"/>
      <c r="O26" s="479"/>
      <c r="P26" s="480"/>
    </row>
    <row r="27" spans="1:16" ht="15" customHeight="1">
      <c r="A27" s="482"/>
      <c r="B27" s="484"/>
      <c r="C27" s="484"/>
      <c r="D27" s="484"/>
      <c r="E27" s="481" t="s">
        <v>989</v>
      </c>
      <c r="F27" s="481"/>
      <c r="G27" s="481"/>
      <c r="H27" s="481"/>
      <c r="I27" s="481" t="s">
        <v>986</v>
      </c>
      <c r="J27" s="481"/>
      <c r="K27" s="481"/>
      <c r="L27" s="481"/>
      <c r="M27" s="481"/>
      <c r="N27" s="481"/>
      <c r="O27" s="479"/>
      <c r="P27" s="480"/>
    </row>
    <row r="28" spans="1:16" ht="15" customHeight="1">
      <c r="A28" s="482"/>
      <c r="B28" s="484"/>
      <c r="C28" s="484"/>
      <c r="D28" s="484"/>
      <c r="E28" s="481" t="s">
        <v>990</v>
      </c>
      <c r="F28" s="481"/>
      <c r="G28" s="481"/>
      <c r="H28" s="481"/>
      <c r="I28" s="481" t="s">
        <v>991</v>
      </c>
      <c r="J28" s="481"/>
      <c r="K28" s="481"/>
      <c r="L28" s="481"/>
      <c r="M28" s="481"/>
      <c r="N28" s="481"/>
      <c r="O28" s="479"/>
      <c r="P28" s="480"/>
    </row>
    <row r="29" spans="1:16" ht="15" customHeight="1">
      <c r="A29" s="482"/>
      <c r="B29" s="484"/>
      <c r="C29" s="484"/>
      <c r="D29" s="484"/>
      <c r="E29" s="481" t="s">
        <v>992</v>
      </c>
      <c r="F29" s="481"/>
      <c r="G29" s="481"/>
      <c r="H29" s="481"/>
      <c r="I29" s="481" t="s">
        <v>993</v>
      </c>
      <c r="J29" s="481"/>
      <c r="K29" s="481"/>
      <c r="L29" s="481"/>
      <c r="M29" s="481"/>
      <c r="N29" s="481"/>
      <c r="O29" s="479" t="s">
        <v>994</v>
      </c>
      <c r="P29" s="480"/>
    </row>
    <row r="30" spans="1:16" ht="15" customHeight="1">
      <c r="A30" s="482"/>
      <c r="B30" s="484"/>
      <c r="C30" s="484"/>
      <c r="D30" s="484"/>
      <c r="E30" s="481" t="s">
        <v>995</v>
      </c>
      <c r="F30" s="481"/>
      <c r="G30" s="481"/>
      <c r="H30" s="481"/>
      <c r="I30" s="481" t="s">
        <v>996</v>
      </c>
      <c r="J30" s="481"/>
      <c r="K30" s="481"/>
      <c r="L30" s="481"/>
      <c r="M30" s="481"/>
      <c r="N30" s="481"/>
      <c r="O30" s="479" t="s">
        <v>997</v>
      </c>
      <c r="P30" s="480"/>
    </row>
    <row r="31" spans="1:16" ht="15" customHeight="1">
      <c r="A31" s="482"/>
      <c r="B31" s="484"/>
      <c r="C31" s="484"/>
      <c r="D31" s="484"/>
      <c r="E31" s="481" t="s">
        <v>998</v>
      </c>
      <c r="F31" s="481"/>
      <c r="G31" s="481"/>
      <c r="H31" s="481"/>
      <c r="I31" s="481" t="s">
        <v>999</v>
      </c>
      <c r="J31" s="481"/>
      <c r="K31" s="481"/>
      <c r="L31" s="481"/>
      <c r="M31" s="481"/>
      <c r="N31" s="481"/>
      <c r="O31" s="479"/>
      <c r="P31" s="480"/>
    </row>
    <row r="32" spans="1:16" ht="15" customHeight="1">
      <c r="A32" s="482"/>
      <c r="B32" s="484"/>
      <c r="C32" s="484"/>
      <c r="D32" s="484"/>
      <c r="E32" s="481" t="s">
        <v>1000</v>
      </c>
      <c r="F32" s="481"/>
      <c r="G32" s="481"/>
      <c r="H32" s="481"/>
      <c r="I32" s="481" t="s">
        <v>1001</v>
      </c>
      <c r="J32" s="481"/>
      <c r="K32" s="481"/>
      <c r="L32" s="481"/>
      <c r="M32" s="481"/>
      <c r="N32" s="481"/>
      <c r="O32" s="479"/>
      <c r="P32" s="480"/>
    </row>
    <row r="33" spans="1:16" ht="15" customHeight="1">
      <c r="A33" s="476" t="s">
        <v>1002</v>
      </c>
      <c r="B33" s="477" t="s">
        <v>1003</v>
      </c>
      <c r="C33" s="477"/>
      <c r="D33" s="477"/>
      <c r="E33" s="478" t="s">
        <v>1004</v>
      </c>
      <c r="F33" s="478"/>
      <c r="G33" s="478"/>
      <c r="H33" s="478"/>
      <c r="I33" s="478" t="s">
        <v>1005</v>
      </c>
      <c r="J33" s="478"/>
      <c r="K33" s="478"/>
      <c r="L33" s="478"/>
      <c r="M33" s="478"/>
      <c r="N33" s="478"/>
      <c r="O33" s="477"/>
      <c r="P33" s="477"/>
    </row>
    <row r="34" spans="1:16" ht="15" customHeight="1">
      <c r="A34" s="476"/>
      <c r="B34" s="477"/>
      <c r="C34" s="477"/>
      <c r="D34" s="477"/>
      <c r="E34" s="478" t="s">
        <v>987</v>
      </c>
      <c r="F34" s="478"/>
      <c r="G34" s="478"/>
      <c r="H34" s="478"/>
      <c r="I34" s="478" t="s">
        <v>1006</v>
      </c>
      <c r="J34" s="478"/>
      <c r="K34" s="478"/>
      <c r="L34" s="478"/>
      <c r="M34" s="478"/>
      <c r="N34" s="478"/>
      <c r="O34" s="477"/>
      <c r="P34" s="477"/>
    </row>
    <row r="35" spans="1:16" ht="15" customHeight="1">
      <c r="A35" s="476"/>
      <c r="B35" s="477"/>
      <c r="C35" s="477"/>
      <c r="D35" s="477"/>
      <c r="E35" s="478" t="s">
        <v>990</v>
      </c>
      <c r="F35" s="478"/>
      <c r="G35" s="478"/>
      <c r="H35" s="478"/>
      <c r="I35" s="478" t="s">
        <v>1007</v>
      </c>
      <c r="J35" s="478"/>
      <c r="K35" s="478"/>
      <c r="L35" s="478"/>
      <c r="M35" s="478"/>
      <c r="N35" s="478"/>
      <c r="O35" s="477"/>
      <c r="P35" s="477"/>
    </row>
    <row r="38" spans="1:16">
      <c r="I38" s="485" t="s">
        <v>1008</v>
      </c>
      <c r="J38" s="485"/>
      <c r="K38" s="485"/>
      <c r="L38" s="485"/>
      <c r="M38" s="485"/>
      <c r="N38" s="485"/>
      <c r="O38" s="485"/>
      <c r="P38" s="485"/>
    </row>
  </sheetData>
  <mergeCells count="110">
    <mergeCell ref="B1:P2"/>
    <mergeCell ref="A4:D4"/>
    <mergeCell ref="E4:H4"/>
    <mergeCell ref="I4:N4"/>
    <mergeCell ref="O4:P4"/>
    <mergeCell ref="A5:A11"/>
    <mergeCell ref="B5:D11"/>
    <mergeCell ref="E5:H5"/>
    <mergeCell ref="I5:N5"/>
    <mergeCell ref="O5:P5"/>
    <mergeCell ref="E8:H8"/>
    <mergeCell ref="I8:N8"/>
    <mergeCell ref="O8:P8"/>
    <mergeCell ref="E9:H10"/>
    <mergeCell ref="I9:N10"/>
    <mergeCell ref="O9:P10"/>
    <mergeCell ref="E6:H6"/>
    <mergeCell ref="I6:N6"/>
    <mergeCell ref="O6:P6"/>
    <mergeCell ref="E7:H7"/>
    <mergeCell ref="I7:N7"/>
    <mergeCell ref="O7:P7"/>
    <mergeCell ref="E11:H11"/>
    <mergeCell ref="I11:N11"/>
    <mergeCell ref="O11:P11"/>
    <mergeCell ref="A12:A15"/>
    <mergeCell ref="B12:D15"/>
    <mergeCell ref="E12:H12"/>
    <mergeCell ref="I12:N12"/>
    <mergeCell ref="O12:P12"/>
    <mergeCell ref="E13:H13"/>
    <mergeCell ref="I13:N13"/>
    <mergeCell ref="A16:A17"/>
    <mergeCell ref="B16:D17"/>
    <mergeCell ref="E16:H16"/>
    <mergeCell ref="I16:N16"/>
    <mergeCell ref="O16:P16"/>
    <mergeCell ref="E17:H17"/>
    <mergeCell ref="I17:N17"/>
    <mergeCell ref="O17:P17"/>
    <mergeCell ref="O13:P13"/>
    <mergeCell ref="E14:H14"/>
    <mergeCell ref="I14:N14"/>
    <mergeCell ref="O14:P14"/>
    <mergeCell ref="E15:H15"/>
    <mergeCell ref="I15:N15"/>
    <mergeCell ref="O15:P15"/>
    <mergeCell ref="O20:P20"/>
    <mergeCell ref="A21:A23"/>
    <mergeCell ref="B21:D23"/>
    <mergeCell ref="E21:H21"/>
    <mergeCell ref="I21:N21"/>
    <mergeCell ref="O21:P21"/>
    <mergeCell ref="E22:H22"/>
    <mergeCell ref="I22:N22"/>
    <mergeCell ref="O22:P22"/>
    <mergeCell ref="E23:H23"/>
    <mergeCell ref="A18:A20"/>
    <mergeCell ref="B18:D20"/>
    <mergeCell ref="E18:H18"/>
    <mergeCell ref="I18:N18"/>
    <mergeCell ref="O18:P18"/>
    <mergeCell ref="E19:H19"/>
    <mergeCell ref="I19:N19"/>
    <mergeCell ref="O19:P19"/>
    <mergeCell ref="E20:H20"/>
    <mergeCell ref="I20:N20"/>
    <mergeCell ref="I23:N23"/>
    <mergeCell ref="O23:P23"/>
    <mergeCell ref="I38:P38"/>
    <mergeCell ref="E32:H32"/>
    <mergeCell ref="I32:N32"/>
    <mergeCell ref="O32:P32"/>
    <mergeCell ref="E26:H26"/>
    <mergeCell ref="I26:N26"/>
    <mergeCell ref="O26:P26"/>
    <mergeCell ref="E27:H27"/>
    <mergeCell ref="I27:N27"/>
    <mergeCell ref="O27:P27"/>
    <mergeCell ref="E30:H30"/>
    <mergeCell ref="I30:N30"/>
    <mergeCell ref="O30:P30"/>
    <mergeCell ref="E31:H31"/>
    <mergeCell ref="I31:N31"/>
    <mergeCell ref="O31:P31"/>
    <mergeCell ref="E28:H28"/>
    <mergeCell ref="I28:N28"/>
    <mergeCell ref="A33:A35"/>
    <mergeCell ref="B33:D35"/>
    <mergeCell ref="E33:H33"/>
    <mergeCell ref="I33:N33"/>
    <mergeCell ref="O33:P33"/>
    <mergeCell ref="E34:H34"/>
    <mergeCell ref="I34:N34"/>
    <mergeCell ref="O28:P28"/>
    <mergeCell ref="E29:H29"/>
    <mergeCell ref="I29:N29"/>
    <mergeCell ref="O29:P29"/>
    <mergeCell ref="O34:P34"/>
    <mergeCell ref="E35:H35"/>
    <mergeCell ref="I35:N35"/>
    <mergeCell ref="O35:P35"/>
    <mergeCell ref="A24:A32"/>
    <mergeCell ref="B24:D32"/>
    <mergeCell ref="E24:H24"/>
    <mergeCell ref="I24:N24"/>
    <mergeCell ref="O24:P24"/>
    <mergeCell ref="E25:H25"/>
    <mergeCell ref="I25:N25"/>
    <mergeCell ref="O25:P25"/>
  </mergeCells>
  <phoneticPr fontId="45"/>
  <pageMargins left="0.59055118110236215" right="0.19685039370078741" top="0.59055118110236215" bottom="0.39370078740157483" header="0.51181102362204722" footer="0.51181102362204722"/>
  <pageSetup paperSize="9" fitToWidth="0" orientation="landscape" horizontalDpi="0" verticalDpi="0" r:id="rId1"/>
  <headerFooter>
    <oddHeader xml:space="preserve">&amp;R作成：2024/10/30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EA10-2004-448D-8195-AF6DF5B8BF80}">
  <sheetPr>
    <tabColor indexed="13"/>
    <pageSetUpPr fitToPage="1"/>
  </sheetPr>
  <dimension ref="A1:S35"/>
  <sheetViews>
    <sheetView workbookViewId="0">
      <selection activeCell="C5" sqref="C5:D5"/>
    </sheetView>
  </sheetViews>
  <sheetFormatPr defaultColWidth="9" defaultRowHeight="13.2"/>
  <cols>
    <col min="1" max="1" width="5.6640625" style="148" customWidth="1"/>
    <col min="2" max="2" width="6.6640625" style="148" customWidth="1"/>
    <col min="3" max="3" width="12.21875" style="148" customWidth="1"/>
    <col min="4" max="4" width="3.88671875" style="148" customWidth="1"/>
    <col min="5" max="5" width="49.88671875" style="148" customWidth="1"/>
    <col min="6" max="7" width="6.6640625" style="148" customWidth="1"/>
    <col min="8" max="8" width="23.77734375" style="148" customWidth="1"/>
    <col min="9" max="9" width="2.44140625" style="148" customWidth="1"/>
    <col min="10" max="16384" width="9" style="148"/>
  </cols>
  <sheetData>
    <row r="1" spans="1:19">
      <c r="A1" s="148" t="s">
        <v>867</v>
      </c>
    </row>
    <row r="2" spans="1:19" ht="26.25" customHeight="1">
      <c r="A2" s="1321" t="s">
        <v>466</v>
      </c>
      <c r="B2" s="1321"/>
      <c r="C2" s="1321"/>
      <c r="D2" s="1321"/>
      <c r="E2" s="1321"/>
      <c r="F2" s="1322"/>
      <c r="G2" s="1323"/>
      <c r="H2" s="273"/>
      <c r="K2" s="394" t="s">
        <v>868</v>
      </c>
    </row>
    <row r="3" spans="1:19" ht="21" customHeight="1" thickBot="1">
      <c r="A3" s="1316" t="s">
        <v>326</v>
      </c>
      <c r="B3" s="1316"/>
      <c r="C3" s="1324" t="s">
        <v>1011</v>
      </c>
      <c r="D3" s="1325"/>
      <c r="E3" s="1326"/>
      <c r="F3" s="1316" t="s">
        <v>510</v>
      </c>
      <c r="G3" s="1316"/>
      <c r="H3" s="321"/>
    </row>
    <row r="4" spans="1:19" ht="21" customHeight="1">
      <c r="A4" s="1316" t="s">
        <v>327</v>
      </c>
      <c r="B4" s="1316"/>
      <c r="C4" s="320" t="str">
        <f>IF(ISBLANK('一括記入シート（最初）'!$C$13),"",'一括記入シート（最初）'!$C$13)</f>
        <v>令和　7　年度</v>
      </c>
      <c r="D4" s="1317" t="s">
        <v>1137</v>
      </c>
      <c r="E4" s="1318"/>
      <c r="F4" s="1308" t="s">
        <v>511</v>
      </c>
      <c r="G4" s="1308"/>
      <c r="H4" s="322"/>
      <c r="K4" s="1267" t="s">
        <v>507</v>
      </c>
      <c r="L4" s="1268"/>
      <c r="M4" s="1268"/>
      <c r="N4" s="1268"/>
      <c r="O4" s="1268"/>
      <c r="P4" s="1268"/>
      <c r="Q4" s="1268"/>
      <c r="R4" s="1268"/>
      <c r="S4" s="1269"/>
    </row>
    <row r="5" spans="1:19" ht="18.75" customHeight="1">
      <c r="A5" s="1316"/>
      <c r="B5" s="1316"/>
      <c r="C5" s="1319" t="str">
        <f>IF(ISBLANK('一括記入シート（最初）'!$E$14),"",'一括記入シート（最初）'!$E$14)</f>
        <v/>
      </c>
      <c r="D5" s="1320"/>
      <c r="E5" s="261" t="str">
        <f>IF(ISBLANK('一括記入シート（最初）'!$C$25),"",'一括記入シート（最初）'!$C$25)</f>
        <v>用水路補修工事</v>
      </c>
      <c r="F5" s="1327" t="s">
        <v>512</v>
      </c>
      <c r="G5" s="1328"/>
      <c r="H5" s="154"/>
      <c r="K5" s="1270"/>
      <c r="L5" s="1271"/>
      <c r="M5" s="1271"/>
      <c r="N5" s="1271"/>
      <c r="O5" s="1271"/>
      <c r="P5" s="1271"/>
      <c r="Q5" s="1271"/>
      <c r="R5" s="1271"/>
      <c r="S5" s="1272"/>
    </row>
    <row r="6" spans="1:19" ht="16.5" customHeight="1">
      <c r="A6" s="1329" t="s">
        <v>328</v>
      </c>
      <c r="B6" s="1331" t="s">
        <v>329</v>
      </c>
      <c r="C6" s="1332"/>
      <c r="D6" s="1331" t="s">
        <v>330</v>
      </c>
      <c r="E6" s="1332"/>
      <c r="F6" s="1335" t="s">
        <v>331</v>
      </c>
      <c r="G6" s="1336"/>
      <c r="H6" s="1314" t="s">
        <v>332</v>
      </c>
      <c r="K6" s="1270"/>
      <c r="L6" s="1271"/>
      <c r="M6" s="1271"/>
      <c r="N6" s="1271"/>
      <c r="O6" s="1271"/>
      <c r="P6" s="1271"/>
      <c r="Q6" s="1271"/>
      <c r="R6" s="1271"/>
      <c r="S6" s="1272"/>
    </row>
    <row r="7" spans="1:19" ht="16.5" customHeight="1">
      <c r="A7" s="1330"/>
      <c r="B7" s="1333"/>
      <c r="C7" s="1334"/>
      <c r="D7" s="1333"/>
      <c r="E7" s="1334"/>
      <c r="F7" s="149" t="s">
        <v>333</v>
      </c>
      <c r="G7" s="149" t="s">
        <v>334</v>
      </c>
      <c r="H7" s="1315"/>
      <c r="K7" s="1270"/>
      <c r="L7" s="1271"/>
      <c r="M7" s="1271"/>
      <c r="N7" s="1271"/>
      <c r="O7" s="1271"/>
      <c r="P7" s="1271"/>
      <c r="Q7" s="1271"/>
      <c r="R7" s="1271"/>
      <c r="S7" s="1272"/>
    </row>
    <row r="8" spans="1:19" ht="24.9" customHeight="1" thickBot="1">
      <c r="A8" s="1278" t="s">
        <v>335</v>
      </c>
      <c r="B8" s="1291" t="s">
        <v>336</v>
      </c>
      <c r="C8" s="1292"/>
      <c r="D8" s="1337" t="s">
        <v>337</v>
      </c>
      <c r="E8" s="1338"/>
      <c r="F8" s="1308" t="s">
        <v>338</v>
      </c>
      <c r="G8" s="1308"/>
      <c r="H8" s="1309" t="s">
        <v>471</v>
      </c>
      <c r="K8" s="1273"/>
      <c r="L8" s="1274"/>
      <c r="M8" s="1274"/>
      <c r="N8" s="1274"/>
      <c r="O8" s="1274"/>
      <c r="P8" s="1274"/>
      <c r="Q8" s="1274"/>
      <c r="R8" s="1274"/>
      <c r="S8" s="1275"/>
    </row>
    <row r="9" spans="1:19" ht="30" customHeight="1">
      <c r="A9" s="1280"/>
      <c r="B9" s="1293"/>
      <c r="C9" s="1294"/>
      <c r="D9" s="150"/>
      <c r="E9" s="151" t="s">
        <v>384</v>
      </c>
      <c r="F9" s="1308"/>
      <c r="G9" s="1308"/>
      <c r="H9" s="1310"/>
      <c r="K9" s="1267" t="s">
        <v>508</v>
      </c>
      <c r="L9" s="1268"/>
      <c r="M9" s="1268"/>
      <c r="N9" s="1268"/>
      <c r="O9" s="1268"/>
      <c r="P9" s="1268"/>
      <c r="Q9" s="1268"/>
      <c r="R9" s="1268"/>
      <c r="S9" s="1269"/>
    </row>
    <row r="10" spans="1:19" ht="22.5" customHeight="1">
      <c r="A10" s="1280"/>
      <c r="B10" s="1291" t="s">
        <v>339</v>
      </c>
      <c r="C10" s="1292"/>
      <c r="D10" s="1304" t="s">
        <v>340</v>
      </c>
      <c r="E10" s="1305"/>
      <c r="F10" s="1308" t="s">
        <v>338</v>
      </c>
      <c r="G10" s="1308"/>
      <c r="H10" s="1309" t="s">
        <v>416</v>
      </c>
      <c r="K10" s="1270"/>
      <c r="L10" s="1271"/>
      <c r="M10" s="1271"/>
      <c r="N10" s="1271"/>
      <c r="O10" s="1271"/>
      <c r="P10" s="1271"/>
      <c r="Q10" s="1271"/>
      <c r="R10" s="1271"/>
      <c r="S10" s="1272"/>
    </row>
    <row r="11" spans="1:19" ht="51.75" customHeight="1">
      <c r="A11" s="1280"/>
      <c r="B11" s="1293"/>
      <c r="C11" s="1294"/>
      <c r="D11" s="150"/>
      <c r="E11" s="151" t="s">
        <v>385</v>
      </c>
      <c r="F11" s="1308"/>
      <c r="G11" s="1308"/>
      <c r="H11" s="1310"/>
      <c r="K11" s="1270"/>
      <c r="L11" s="1271"/>
      <c r="M11" s="1271"/>
      <c r="N11" s="1271"/>
      <c r="O11" s="1271"/>
      <c r="P11" s="1271"/>
      <c r="Q11" s="1271"/>
      <c r="R11" s="1271"/>
      <c r="S11" s="1272"/>
    </row>
    <row r="12" spans="1:19" ht="22.5" customHeight="1">
      <c r="A12" s="1280"/>
      <c r="B12" s="1291" t="s">
        <v>341</v>
      </c>
      <c r="C12" s="1292"/>
      <c r="D12" s="1304" t="s">
        <v>342</v>
      </c>
      <c r="E12" s="1305"/>
      <c r="F12" s="1308" t="s">
        <v>338</v>
      </c>
      <c r="G12" s="1308"/>
      <c r="H12" s="1309" t="s">
        <v>412</v>
      </c>
      <c r="K12" s="1270"/>
      <c r="L12" s="1271"/>
      <c r="M12" s="1271"/>
      <c r="N12" s="1271"/>
      <c r="O12" s="1271"/>
      <c r="P12" s="1271"/>
      <c r="Q12" s="1271"/>
      <c r="R12" s="1271"/>
      <c r="S12" s="1272"/>
    </row>
    <row r="13" spans="1:19" ht="30" customHeight="1" thickBot="1">
      <c r="A13" s="1280"/>
      <c r="B13" s="1293"/>
      <c r="C13" s="1294"/>
      <c r="D13" s="152"/>
      <c r="E13" s="153" t="s">
        <v>386</v>
      </c>
      <c r="F13" s="1308"/>
      <c r="G13" s="1308"/>
      <c r="H13" s="1310"/>
      <c r="K13" s="1273"/>
      <c r="L13" s="1274"/>
      <c r="M13" s="1274"/>
      <c r="N13" s="1274"/>
      <c r="O13" s="1274"/>
      <c r="P13" s="1274"/>
      <c r="Q13" s="1274"/>
      <c r="R13" s="1274"/>
      <c r="S13" s="1275"/>
    </row>
    <row r="14" spans="1:19" ht="22.5" customHeight="1">
      <c r="A14" s="1280"/>
      <c r="B14" s="1291" t="s">
        <v>343</v>
      </c>
      <c r="C14" s="1292"/>
      <c r="D14" s="1304" t="s">
        <v>344</v>
      </c>
      <c r="E14" s="1305"/>
      <c r="F14" s="1308" t="s">
        <v>338</v>
      </c>
      <c r="G14" s="1308"/>
      <c r="H14" s="1309" t="s">
        <v>838</v>
      </c>
    </row>
    <row r="15" spans="1:19">
      <c r="A15" s="1280"/>
      <c r="B15" s="1293"/>
      <c r="C15" s="1294"/>
      <c r="D15" s="150"/>
      <c r="E15" s="151" t="s">
        <v>387</v>
      </c>
      <c r="F15" s="1308"/>
      <c r="G15" s="1308"/>
      <c r="H15" s="1310"/>
    </row>
    <row r="16" spans="1:19" ht="41.25" customHeight="1">
      <c r="A16" s="1280"/>
      <c r="B16" s="1285" t="s">
        <v>837</v>
      </c>
      <c r="C16" s="1286"/>
      <c r="D16" s="1287" t="s">
        <v>345</v>
      </c>
      <c r="E16" s="1288"/>
      <c r="F16" s="154" t="s">
        <v>338</v>
      </c>
      <c r="G16" s="154"/>
      <c r="H16" s="161" t="s">
        <v>477</v>
      </c>
    </row>
    <row r="17" spans="1:8" ht="41.25" customHeight="1">
      <c r="A17" s="1279"/>
      <c r="B17" s="1285" t="s">
        <v>346</v>
      </c>
      <c r="C17" s="1286"/>
      <c r="D17" s="1287" t="s">
        <v>347</v>
      </c>
      <c r="E17" s="1288"/>
      <c r="F17" s="154"/>
      <c r="G17" s="154" t="s">
        <v>338</v>
      </c>
      <c r="H17" s="161" t="s">
        <v>478</v>
      </c>
    </row>
    <row r="18" spans="1:8" ht="49.2" customHeight="1">
      <c r="A18" s="1278" t="s">
        <v>348</v>
      </c>
      <c r="B18" s="1285" t="s">
        <v>352</v>
      </c>
      <c r="C18" s="1286"/>
      <c r="D18" s="1287" t="s">
        <v>353</v>
      </c>
      <c r="E18" s="1288"/>
      <c r="F18" s="154"/>
      <c r="G18" s="154" t="s">
        <v>338</v>
      </c>
      <c r="H18" s="162" t="s">
        <v>472</v>
      </c>
    </row>
    <row r="19" spans="1:8" ht="21" customHeight="1">
      <c r="A19" s="1280"/>
      <c r="B19" s="1291" t="s">
        <v>349</v>
      </c>
      <c r="C19" s="1292"/>
      <c r="D19" s="1304" t="s">
        <v>350</v>
      </c>
      <c r="E19" s="1305"/>
      <c r="F19" s="1308"/>
      <c r="G19" s="1308" t="s">
        <v>338</v>
      </c>
      <c r="H19" s="1312" t="s">
        <v>418</v>
      </c>
    </row>
    <row r="20" spans="1:8" ht="16.5" customHeight="1">
      <c r="A20" s="1280"/>
      <c r="B20" s="1306"/>
      <c r="C20" s="1307"/>
      <c r="D20" s="152"/>
      <c r="E20" s="153" t="s">
        <v>351</v>
      </c>
      <c r="F20" s="1311"/>
      <c r="G20" s="1311"/>
      <c r="H20" s="1313"/>
    </row>
    <row r="21" spans="1:8" ht="23.25" customHeight="1">
      <c r="A21" s="1280"/>
      <c r="B21" s="1276" t="s">
        <v>354</v>
      </c>
      <c r="C21" s="1277"/>
      <c r="D21" s="1302" t="s">
        <v>355</v>
      </c>
      <c r="E21" s="1303"/>
      <c r="F21" s="230"/>
      <c r="G21" s="230" t="s">
        <v>338</v>
      </c>
      <c r="H21" s="234" t="s">
        <v>412</v>
      </c>
    </row>
    <row r="22" spans="1:8" ht="30" customHeight="1">
      <c r="A22" s="1280"/>
      <c r="B22" s="1276" t="s">
        <v>356</v>
      </c>
      <c r="C22" s="1277"/>
      <c r="D22" s="1300" t="s">
        <v>357</v>
      </c>
      <c r="E22" s="1301"/>
      <c r="F22" s="230"/>
      <c r="G22" s="230" t="s">
        <v>338</v>
      </c>
      <c r="H22" s="234" t="s">
        <v>412</v>
      </c>
    </row>
    <row r="23" spans="1:8" ht="30" customHeight="1">
      <c r="A23" s="1280"/>
      <c r="B23" s="1276" t="s">
        <v>358</v>
      </c>
      <c r="C23" s="1277"/>
      <c r="D23" s="1302" t="s">
        <v>359</v>
      </c>
      <c r="E23" s="1303"/>
      <c r="F23" s="230"/>
      <c r="G23" s="230" t="s">
        <v>338</v>
      </c>
      <c r="H23" s="234" t="s">
        <v>412</v>
      </c>
    </row>
    <row r="24" spans="1:8" ht="29.25" customHeight="1">
      <c r="A24" s="1279"/>
      <c r="B24" s="1281" t="s">
        <v>360</v>
      </c>
      <c r="C24" s="1282"/>
      <c r="D24" s="1281" t="s">
        <v>361</v>
      </c>
      <c r="E24" s="1282"/>
      <c r="F24" s="232"/>
      <c r="G24" s="232" t="s">
        <v>338</v>
      </c>
      <c r="H24" s="233" t="s">
        <v>412</v>
      </c>
    </row>
    <row r="25" spans="1:8" ht="49.95" customHeight="1">
      <c r="A25" s="1278" t="s">
        <v>413</v>
      </c>
      <c r="B25" s="1291" t="s">
        <v>840</v>
      </c>
      <c r="C25" s="1292"/>
      <c r="D25" s="1295" t="s">
        <v>839</v>
      </c>
      <c r="E25" s="814"/>
      <c r="F25" s="154" t="s">
        <v>338</v>
      </c>
      <c r="G25" s="232" t="s">
        <v>338</v>
      </c>
      <c r="H25" s="162" t="s">
        <v>473</v>
      </c>
    </row>
    <row r="26" spans="1:8" ht="41.25" customHeight="1">
      <c r="A26" s="1279"/>
      <c r="B26" s="1293"/>
      <c r="C26" s="1294"/>
      <c r="D26" s="1289" t="s">
        <v>414</v>
      </c>
      <c r="E26" s="1288"/>
      <c r="F26" s="154" t="s">
        <v>338</v>
      </c>
      <c r="G26" s="155"/>
      <c r="H26" s="162" t="s">
        <v>476</v>
      </c>
    </row>
    <row r="27" spans="1:8" ht="39" customHeight="1">
      <c r="A27" s="1278" t="s">
        <v>362</v>
      </c>
      <c r="B27" s="1296" t="s">
        <v>363</v>
      </c>
      <c r="C27" s="1297"/>
      <c r="D27" s="1298" t="s">
        <v>364</v>
      </c>
      <c r="E27" s="1299"/>
      <c r="F27" s="228"/>
      <c r="G27" s="228" t="s">
        <v>338</v>
      </c>
      <c r="H27" s="229" t="s">
        <v>419</v>
      </c>
    </row>
    <row r="28" spans="1:8" ht="39" customHeight="1">
      <c r="A28" s="1280"/>
      <c r="B28" s="1276" t="s">
        <v>365</v>
      </c>
      <c r="C28" s="1277"/>
      <c r="D28" s="1300" t="s">
        <v>366</v>
      </c>
      <c r="E28" s="1301"/>
      <c r="F28" s="230"/>
      <c r="G28" s="230" t="s">
        <v>338</v>
      </c>
      <c r="H28" s="231" t="s">
        <v>412</v>
      </c>
    </row>
    <row r="29" spans="1:8" ht="39" customHeight="1">
      <c r="A29" s="1280"/>
      <c r="B29" s="1276" t="s">
        <v>367</v>
      </c>
      <c r="C29" s="1277"/>
      <c r="D29" s="1300" t="s">
        <v>368</v>
      </c>
      <c r="E29" s="1301"/>
      <c r="F29" s="230"/>
      <c r="G29" s="230" t="s">
        <v>338</v>
      </c>
      <c r="H29" s="231" t="s">
        <v>412</v>
      </c>
    </row>
    <row r="30" spans="1:8" ht="39" customHeight="1">
      <c r="A30" s="1280"/>
      <c r="B30" s="1281" t="s">
        <v>369</v>
      </c>
      <c r="C30" s="1282"/>
      <c r="D30" s="1283" t="s">
        <v>370</v>
      </c>
      <c r="E30" s="1284"/>
      <c r="F30" s="232"/>
      <c r="G30" s="232" t="s">
        <v>338</v>
      </c>
      <c r="H30" s="233" t="s">
        <v>474</v>
      </c>
    </row>
    <row r="31" spans="1:8" ht="39" customHeight="1">
      <c r="A31" s="1280"/>
      <c r="B31" s="1281" t="s">
        <v>480</v>
      </c>
      <c r="C31" s="1282"/>
      <c r="D31" s="150"/>
      <c r="E31" s="265" t="s">
        <v>479</v>
      </c>
      <c r="F31" s="266"/>
      <c r="G31" s="232" t="s">
        <v>338</v>
      </c>
      <c r="H31" s="233" t="s">
        <v>481</v>
      </c>
    </row>
    <row r="32" spans="1:8" ht="39" customHeight="1">
      <c r="A32" s="1280"/>
      <c r="B32" s="1285" t="s">
        <v>371</v>
      </c>
      <c r="C32" s="1286"/>
      <c r="D32" s="1289" t="s">
        <v>372</v>
      </c>
      <c r="E32" s="1290"/>
      <c r="F32" s="154" t="s">
        <v>338</v>
      </c>
      <c r="G32" s="154"/>
      <c r="H32" s="162" t="s">
        <v>412</v>
      </c>
    </row>
    <row r="33" spans="1:8" ht="41.25" customHeight="1">
      <c r="A33" s="1279"/>
      <c r="B33" s="1285" t="s">
        <v>373</v>
      </c>
      <c r="C33" s="1286"/>
      <c r="D33" s="1289" t="s">
        <v>388</v>
      </c>
      <c r="E33" s="1290"/>
      <c r="F33" s="154" t="s">
        <v>338</v>
      </c>
      <c r="G33" s="154"/>
      <c r="H33" s="162" t="s">
        <v>417</v>
      </c>
    </row>
    <row r="34" spans="1:8" ht="39.6" customHeight="1">
      <c r="A34" s="1278" t="s">
        <v>482</v>
      </c>
      <c r="B34" s="1285" t="s">
        <v>374</v>
      </c>
      <c r="C34" s="1286"/>
      <c r="D34" s="1287" t="s">
        <v>375</v>
      </c>
      <c r="E34" s="1288"/>
      <c r="F34" s="154"/>
      <c r="G34" s="154" t="s">
        <v>338</v>
      </c>
      <c r="H34" s="162" t="s">
        <v>412</v>
      </c>
    </row>
    <row r="35" spans="1:8" ht="39.6" customHeight="1">
      <c r="A35" s="1279"/>
      <c r="B35" s="1285" t="s">
        <v>475</v>
      </c>
      <c r="C35" s="1286"/>
      <c r="D35" s="1287" t="s">
        <v>518</v>
      </c>
      <c r="E35" s="1288"/>
      <c r="F35" s="154" t="s">
        <v>338</v>
      </c>
      <c r="G35" s="155"/>
      <c r="H35" s="162" t="s">
        <v>417</v>
      </c>
    </row>
  </sheetData>
  <mergeCells count="81">
    <mergeCell ref="B35:C35"/>
    <mergeCell ref="D35:E35"/>
    <mergeCell ref="A18:A24"/>
    <mergeCell ref="A2:E2"/>
    <mergeCell ref="F2:G2"/>
    <mergeCell ref="A3:B3"/>
    <mergeCell ref="C3:E3"/>
    <mergeCell ref="F3:G3"/>
    <mergeCell ref="F5:G5"/>
    <mergeCell ref="A6:A7"/>
    <mergeCell ref="B6:C7"/>
    <mergeCell ref="D6:E7"/>
    <mergeCell ref="F6:G6"/>
    <mergeCell ref="D8:E8"/>
    <mergeCell ref="F8:F9"/>
    <mergeCell ref="G8:G9"/>
    <mergeCell ref="H6:H7"/>
    <mergeCell ref="A4:B5"/>
    <mergeCell ref="F4:G4"/>
    <mergeCell ref="D4:E4"/>
    <mergeCell ref="C5:D5"/>
    <mergeCell ref="H8:H9"/>
    <mergeCell ref="B10:C11"/>
    <mergeCell ref="D10:E10"/>
    <mergeCell ref="F10:F11"/>
    <mergeCell ref="G10:G11"/>
    <mergeCell ref="H10:H11"/>
    <mergeCell ref="B8:C9"/>
    <mergeCell ref="B22:C22"/>
    <mergeCell ref="F12:F13"/>
    <mergeCell ref="D22:E22"/>
    <mergeCell ref="G12:G13"/>
    <mergeCell ref="H12:H13"/>
    <mergeCell ref="B14:C15"/>
    <mergeCell ref="D14:E14"/>
    <mergeCell ref="F14:F15"/>
    <mergeCell ref="G14:G15"/>
    <mergeCell ref="H14:H15"/>
    <mergeCell ref="F19:F20"/>
    <mergeCell ref="H19:H20"/>
    <mergeCell ref="G19:G20"/>
    <mergeCell ref="B16:C16"/>
    <mergeCell ref="D16:E16"/>
    <mergeCell ref="B17:C17"/>
    <mergeCell ref="D17:E17"/>
    <mergeCell ref="B19:C20"/>
    <mergeCell ref="B18:C18"/>
    <mergeCell ref="D18:E18"/>
    <mergeCell ref="D19:E19"/>
    <mergeCell ref="B27:C27"/>
    <mergeCell ref="D27:E27"/>
    <mergeCell ref="B33:C33"/>
    <mergeCell ref="D33:E33"/>
    <mergeCell ref="A8:A17"/>
    <mergeCell ref="D29:E29"/>
    <mergeCell ref="B28:C28"/>
    <mergeCell ref="D28:E28"/>
    <mergeCell ref="B21:C21"/>
    <mergeCell ref="D21:E21"/>
    <mergeCell ref="B23:C23"/>
    <mergeCell ref="B24:C24"/>
    <mergeCell ref="D24:E24"/>
    <mergeCell ref="B12:C13"/>
    <mergeCell ref="D12:E12"/>
    <mergeCell ref="D23:E23"/>
    <mergeCell ref="K4:S8"/>
    <mergeCell ref="K9:S13"/>
    <mergeCell ref="B29:C29"/>
    <mergeCell ref="A34:A35"/>
    <mergeCell ref="A27:A33"/>
    <mergeCell ref="B30:C30"/>
    <mergeCell ref="D30:E30"/>
    <mergeCell ref="B31:C31"/>
    <mergeCell ref="B34:C34"/>
    <mergeCell ref="D34:E34"/>
    <mergeCell ref="B32:C32"/>
    <mergeCell ref="D32:E32"/>
    <mergeCell ref="A25:A26"/>
    <mergeCell ref="B25:C26"/>
    <mergeCell ref="D25:E25"/>
    <mergeCell ref="D26:E26"/>
  </mergeCells>
  <phoneticPr fontId="45"/>
  <pageMargins left="0.99" right="0.31496062992125984" top="0.55118110236220474" bottom="0.35433070866141736" header="0.31496062992125984" footer="0.31496062992125984"/>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05DE8-1A95-4095-AB7C-5CE1B776C6CF}">
  <sheetPr>
    <tabColor theme="3" tint="0.79998168889431442"/>
  </sheetPr>
  <dimension ref="A1:BE60"/>
  <sheetViews>
    <sheetView workbookViewId="0">
      <selection activeCell="Z57" sqref="Z57"/>
    </sheetView>
  </sheetViews>
  <sheetFormatPr defaultRowHeight="13.2"/>
  <cols>
    <col min="1" max="34" width="2.6640625" customWidth="1"/>
    <col min="35" max="38" width="2.6640625" style="53" customWidth="1"/>
    <col min="39" max="57" width="9" style="53" bestFit="1" customWidth="1"/>
  </cols>
  <sheetData>
    <row r="1" spans="1:42" ht="14.25" customHeight="1">
      <c r="A1" s="676" t="s">
        <v>293</v>
      </c>
      <c r="B1" s="676"/>
      <c r="C1" s="676"/>
      <c r="D1" s="964" t="str">
        <f>IF('一括記入シート（最初）'!B21="○","設計書審査表　兼　見積業者等確認表",IF('一括記入シート（最初）'!B22="○","見積書審査表　兼　見積業者等確認表","設計書審査表　兼　見積業者等確認表"))</f>
        <v>見積書審査表　兼　見積業者等確認表</v>
      </c>
      <c r="E1" s="964"/>
      <c r="F1" s="964"/>
      <c r="G1" s="964"/>
      <c r="H1" s="964"/>
      <c r="I1" s="964"/>
      <c r="J1" s="964"/>
      <c r="K1" s="964"/>
      <c r="L1" s="964"/>
      <c r="M1" s="964"/>
      <c r="N1" s="964"/>
      <c r="O1" s="964"/>
      <c r="P1" s="964"/>
      <c r="Q1" s="964"/>
      <c r="R1" s="964"/>
      <c r="S1" s="964"/>
      <c r="T1" s="964"/>
      <c r="U1" s="964"/>
      <c r="V1" s="964"/>
      <c r="W1" s="964"/>
      <c r="X1" s="964"/>
      <c r="Y1" s="964"/>
      <c r="Z1" s="964"/>
      <c r="AA1" s="964"/>
      <c r="AB1" s="964"/>
      <c r="AC1" s="964"/>
      <c r="AD1" s="964"/>
      <c r="AE1" s="964"/>
      <c r="AF1" s="964"/>
      <c r="AG1" s="964"/>
      <c r="AH1" s="964"/>
      <c r="AI1" s="396" t="s">
        <v>869</v>
      </c>
      <c r="AJ1" s="395"/>
      <c r="AK1" s="352"/>
      <c r="AL1" s="352"/>
      <c r="AM1" s="352"/>
      <c r="AN1" s="352"/>
    </row>
    <row r="2" spans="1:42" ht="14.25" customHeight="1">
      <c r="A2" s="676"/>
      <c r="B2" s="676"/>
      <c r="C2" s="676"/>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52"/>
    </row>
    <row r="3" spans="1:42" ht="12.75" customHeight="1">
      <c r="A3" s="1"/>
      <c r="B3" s="1"/>
      <c r="C3" s="1"/>
      <c r="D3" s="965" t="s">
        <v>1009</v>
      </c>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1339" t="s">
        <v>737</v>
      </c>
      <c r="AJ3" s="1339"/>
      <c r="AK3" s="1339"/>
      <c r="AL3" s="1339"/>
      <c r="AM3" s="1339"/>
      <c r="AN3" s="1339"/>
      <c r="AO3" s="1339"/>
      <c r="AP3" s="1339"/>
    </row>
    <row r="4" spans="1:42" ht="13.5" customHeight="1">
      <c r="A4" s="2"/>
      <c r="B4" s="2"/>
      <c r="C4" s="2"/>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1339"/>
      <c r="AJ4" s="1339"/>
      <c r="AK4" s="1339"/>
      <c r="AL4" s="1339"/>
      <c r="AM4" s="1339"/>
      <c r="AN4" s="1339"/>
      <c r="AO4" s="1339"/>
      <c r="AP4" s="1339"/>
    </row>
    <row r="5" spans="1:42" ht="13.5" customHeight="1">
      <c r="A5" s="2"/>
      <c r="B5" s="2"/>
      <c r="C5" s="2"/>
      <c r="D5" s="578" t="s">
        <v>101</v>
      </c>
      <c r="E5" s="579"/>
      <c r="F5" s="579"/>
      <c r="G5" s="579"/>
      <c r="H5" s="579"/>
      <c r="I5" s="580"/>
      <c r="J5" s="970" t="str">
        <f>IF(ISBLANK('一括記入シート（最初）'!$C$14),"",'一括記入シート（最初）'!$C$14)</f>
        <v>○○水土里会</v>
      </c>
      <c r="K5" s="971"/>
      <c r="L5" s="971"/>
      <c r="M5" s="971"/>
      <c r="N5" s="971"/>
      <c r="O5" s="971"/>
      <c r="P5" s="971"/>
      <c r="Q5" s="971"/>
      <c r="R5" s="972"/>
      <c r="S5" s="579" t="s">
        <v>102</v>
      </c>
      <c r="T5" s="579"/>
      <c r="U5" s="579"/>
      <c r="V5" s="580"/>
      <c r="W5" s="124"/>
      <c r="X5" s="124"/>
      <c r="Y5" s="124"/>
      <c r="Z5" s="124"/>
      <c r="AA5" s="124"/>
      <c r="AB5" s="124"/>
      <c r="AC5" s="124"/>
      <c r="AD5" s="125"/>
      <c r="AE5" s="1365" t="s">
        <v>238</v>
      </c>
      <c r="AF5" s="1366"/>
      <c r="AG5" s="1366"/>
      <c r="AH5" s="1367"/>
      <c r="AI5" s="351" t="s">
        <v>103</v>
      </c>
      <c r="AJ5" s="352"/>
      <c r="AK5" s="352"/>
      <c r="AL5" s="352"/>
      <c r="AM5" s="352"/>
      <c r="AN5" s="352"/>
      <c r="AO5" s="352"/>
    </row>
    <row r="6" spans="1:42" ht="13.5" customHeight="1">
      <c r="A6" s="2"/>
      <c r="B6" s="2"/>
      <c r="C6" s="2"/>
      <c r="D6" s="581"/>
      <c r="E6" s="582"/>
      <c r="F6" s="582"/>
      <c r="G6" s="582"/>
      <c r="H6" s="582"/>
      <c r="I6" s="583"/>
      <c r="J6" s="973"/>
      <c r="K6" s="974"/>
      <c r="L6" s="974"/>
      <c r="M6" s="974"/>
      <c r="N6" s="974"/>
      <c r="O6" s="974"/>
      <c r="P6" s="974"/>
      <c r="Q6" s="974"/>
      <c r="R6" s="975"/>
      <c r="S6" s="582"/>
      <c r="T6" s="582"/>
      <c r="U6" s="582"/>
      <c r="V6" s="583"/>
      <c r="W6" s="967" t="s">
        <v>420</v>
      </c>
      <c r="X6" s="968"/>
      <c r="Y6" s="968"/>
      <c r="Z6" s="968"/>
      <c r="AA6" s="968"/>
      <c r="AB6" s="968"/>
      <c r="AC6" s="968"/>
      <c r="AD6" s="969"/>
      <c r="AE6" s="1368"/>
      <c r="AF6" s="1081"/>
      <c r="AG6" s="1081"/>
      <c r="AH6" s="1369"/>
    </row>
    <row r="7" spans="1:42" ht="13.5" customHeight="1">
      <c r="A7" s="2"/>
      <c r="B7" s="2"/>
      <c r="C7" s="2"/>
      <c r="D7" s="581"/>
      <c r="E7" s="582"/>
      <c r="F7" s="582"/>
      <c r="G7" s="582"/>
      <c r="H7" s="582"/>
      <c r="I7" s="583"/>
      <c r="J7" s="973"/>
      <c r="K7" s="974"/>
      <c r="L7" s="974"/>
      <c r="M7" s="974"/>
      <c r="N7" s="974"/>
      <c r="O7" s="974"/>
      <c r="P7" s="974"/>
      <c r="Q7" s="974"/>
      <c r="R7" s="975"/>
      <c r="S7" s="582"/>
      <c r="T7" s="582"/>
      <c r="U7" s="582"/>
      <c r="V7" s="583"/>
      <c r="W7" s="967"/>
      <c r="X7" s="968"/>
      <c r="Y7" s="968"/>
      <c r="Z7" s="968"/>
      <c r="AA7" s="968"/>
      <c r="AB7" s="968"/>
      <c r="AC7" s="968"/>
      <c r="AD7" s="969"/>
      <c r="AE7" s="1368"/>
      <c r="AF7" s="1081"/>
      <c r="AG7" s="1081"/>
      <c r="AH7" s="1369"/>
    </row>
    <row r="8" spans="1:42" ht="13.5" customHeight="1">
      <c r="D8" s="584"/>
      <c r="E8" s="585"/>
      <c r="F8" s="585"/>
      <c r="G8" s="585"/>
      <c r="H8" s="585"/>
      <c r="I8" s="586"/>
      <c r="J8" s="888"/>
      <c r="K8" s="889"/>
      <c r="L8" s="889"/>
      <c r="M8" s="889"/>
      <c r="N8" s="889"/>
      <c r="O8" s="889"/>
      <c r="P8" s="889"/>
      <c r="Q8" s="889"/>
      <c r="R8" s="890"/>
      <c r="S8" s="585"/>
      <c r="T8" s="585"/>
      <c r="U8" s="585"/>
      <c r="V8" s="586"/>
      <c r="W8" s="126"/>
      <c r="X8" s="126"/>
      <c r="Y8" s="126"/>
      <c r="Z8" s="126"/>
      <c r="AA8" s="126"/>
      <c r="AB8" s="126"/>
      <c r="AC8" s="126"/>
      <c r="AD8" s="127"/>
      <c r="AE8" s="1368"/>
      <c r="AF8" s="1081"/>
      <c r="AG8" s="1081"/>
      <c r="AH8" s="1369"/>
    </row>
    <row r="9" spans="1:42">
      <c r="A9" s="8"/>
      <c r="B9" s="8"/>
      <c r="D9" s="680" t="s">
        <v>104</v>
      </c>
      <c r="E9" s="675"/>
      <c r="F9" s="675"/>
      <c r="G9" s="675"/>
      <c r="H9" s="675"/>
      <c r="I9" s="898"/>
      <c r="J9" s="900" t="str">
        <f>IF(ISBLANK('一括記入シート（最初）'!$C$24),"上田市○○　○○地区",'一括記入シート（最初）'!$C$24)</f>
        <v>上田市〇〇（△△）</v>
      </c>
      <c r="K9" s="902"/>
      <c r="L9" s="902"/>
      <c r="M9" s="902"/>
      <c r="N9" s="902"/>
      <c r="O9" s="902"/>
      <c r="P9" s="902"/>
      <c r="Q9" s="902"/>
      <c r="R9" s="902"/>
      <c r="S9" s="902"/>
      <c r="T9" s="902"/>
      <c r="U9" s="902"/>
      <c r="V9" s="902"/>
      <c r="W9" s="902"/>
      <c r="X9" s="902"/>
      <c r="Y9" s="902"/>
      <c r="Z9" s="902"/>
      <c r="AA9" s="902"/>
      <c r="AB9" s="902"/>
      <c r="AC9" s="902"/>
      <c r="AD9" s="903"/>
      <c r="AE9" s="1368"/>
      <c r="AF9" s="1081"/>
      <c r="AG9" s="1081"/>
      <c r="AH9" s="1369"/>
    </row>
    <row r="10" spans="1:42">
      <c r="A10" s="8"/>
      <c r="B10" s="8"/>
      <c r="D10" s="824"/>
      <c r="E10" s="676"/>
      <c r="F10" s="676"/>
      <c r="G10" s="676"/>
      <c r="H10" s="676"/>
      <c r="I10" s="825"/>
      <c r="J10" s="904"/>
      <c r="K10" s="901"/>
      <c r="L10" s="901"/>
      <c r="M10" s="901"/>
      <c r="N10" s="901"/>
      <c r="O10" s="901"/>
      <c r="P10" s="901"/>
      <c r="Q10" s="901"/>
      <c r="R10" s="901"/>
      <c r="S10" s="901"/>
      <c r="T10" s="901"/>
      <c r="U10" s="901"/>
      <c r="V10" s="901"/>
      <c r="W10" s="901"/>
      <c r="X10" s="901"/>
      <c r="Y10" s="901"/>
      <c r="Z10" s="901"/>
      <c r="AA10" s="901"/>
      <c r="AB10" s="901"/>
      <c r="AC10" s="901"/>
      <c r="AD10" s="905"/>
      <c r="AE10" s="1368"/>
      <c r="AF10" s="1081"/>
      <c r="AG10" s="1081"/>
      <c r="AH10" s="1369"/>
    </row>
    <row r="11" spans="1:42">
      <c r="A11" s="8"/>
      <c r="B11" s="8"/>
      <c r="D11" s="824"/>
      <c r="E11" s="676"/>
      <c r="F11" s="676"/>
      <c r="G11" s="676"/>
      <c r="H11" s="676"/>
      <c r="I11" s="825"/>
      <c r="J11" s="904"/>
      <c r="K11" s="901"/>
      <c r="L11" s="901"/>
      <c r="M11" s="901"/>
      <c r="N11" s="901"/>
      <c r="O11" s="901"/>
      <c r="P11" s="901"/>
      <c r="Q11" s="901"/>
      <c r="R11" s="901"/>
      <c r="S11" s="901"/>
      <c r="T11" s="901"/>
      <c r="U11" s="901"/>
      <c r="V11" s="901"/>
      <c r="W11" s="901"/>
      <c r="X11" s="901"/>
      <c r="Y11" s="901"/>
      <c r="Z11" s="901"/>
      <c r="AA11" s="901"/>
      <c r="AB11" s="901"/>
      <c r="AC11" s="901"/>
      <c r="AD11" s="905"/>
      <c r="AE11" s="1368"/>
      <c r="AF11" s="1081"/>
      <c r="AG11" s="1081"/>
      <c r="AH11" s="1369"/>
    </row>
    <row r="12" spans="1:42">
      <c r="A12" s="8"/>
      <c r="B12" s="8"/>
      <c r="D12" s="677"/>
      <c r="E12" s="678"/>
      <c r="F12" s="678"/>
      <c r="G12" s="678"/>
      <c r="H12" s="678"/>
      <c r="I12" s="899"/>
      <c r="J12" s="906"/>
      <c r="K12" s="907"/>
      <c r="L12" s="907"/>
      <c r="M12" s="907"/>
      <c r="N12" s="907"/>
      <c r="O12" s="907"/>
      <c r="P12" s="907"/>
      <c r="Q12" s="907"/>
      <c r="R12" s="907"/>
      <c r="S12" s="907"/>
      <c r="T12" s="907"/>
      <c r="U12" s="907"/>
      <c r="V12" s="907"/>
      <c r="W12" s="907"/>
      <c r="X12" s="907"/>
      <c r="Y12" s="907"/>
      <c r="Z12" s="907"/>
      <c r="AA12" s="907"/>
      <c r="AB12" s="907"/>
      <c r="AC12" s="907"/>
      <c r="AD12" s="908"/>
      <c r="AE12" s="1370"/>
      <c r="AF12" s="1371"/>
      <c r="AG12" s="1371"/>
      <c r="AH12" s="1372"/>
    </row>
    <row r="13" spans="1:42" ht="15.75" customHeight="1">
      <c r="A13" s="8"/>
      <c r="B13" s="8"/>
      <c r="D13" s="680" t="s">
        <v>105</v>
      </c>
      <c r="E13" s="675"/>
      <c r="F13" s="675"/>
      <c r="G13" s="675"/>
      <c r="H13" s="675"/>
      <c r="I13" s="898"/>
      <c r="J13" s="1360" t="s">
        <v>1081</v>
      </c>
      <c r="K13" s="843"/>
      <c r="L13" s="843"/>
      <c r="M13" s="843"/>
      <c r="N13" s="843"/>
      <c r="O13" s="843"/>
      <c r="P13" s="843"/>
      <c r="Q13" s="843"/>
      <c r="R13" s="843"/>
      <c r="S13" s="843"/>
      <c r="T13" s="843" t="str">
        <f>IF(ISBLANK('一括記入シート（最初）'!$C$25),"○○工事",'一括記入シート（最初）'!$C$25)</f>
        <v>用水路補修工事</v>
      </c>
      <c r="U13" s="843"/>
      <c r="V13" s="843"/>
      <c r="W13" s="843"/>
      <c r="X13" s="843"/>
      <c r="Y13" s="843"/>
      <c r="Z13" s="843"/>
      <c r="AA13" s="843"/>
      <c r="AB13" s="843"/>
      <c r="AC13" s="843"/>
      <c r="AD13" s="844"/>
      <c r="AE13" s="103"/>
      <c r="AF13" s="104"/>
      <c r="AG13" s="104"/>
      <c r="AH13" s="105"/>
    </row>
    <row r="14" spans="1:42" ht="15.75" customHeight="1">
      <c r="A14" s="8"/>
      <c r="B14" s="8"/>
      <c r="D14" s="824"/>
      <c r="E14" s="676"/>
      <c r="F14" s="676"/>
      <c r="G14" s="676"/>
      <c r="H14" s="676"/>
      <c r="I14" s="825"/>
      <c r="J14" s="1349"/>
      <c r="K14" s="1208"/>
      <c r="L14" s="1208"/>
      <c r="M14" s="1208"/>
      <c r="N14" s="1208"/>
      <c r="O14" s="1208"/>
      <c r="P14" s="1208"/>
      <c r="Q14" s="1208"/>
      <c r="R14" s="1208"/>
      <c r="S14" s="1208"/>
      <c r="T14" s="1208"/>
      <c r="U14" s="1208"/>
      <c r="V14" s="1208"/>
      <c r="W14" s="1208"/>
      <c r="X14" s="1208"/>
      <c r="Y14" s="1208"/>
      <c r="Z14" s="1208"/>
      <c r="AA14" s="1208"/>
      <c r="AB14" s="1208"/>
      <c r="AC14" s="1208"/>
      <c r="AD14" s="1363"/>
      <c r="AE14" s="106"/>
      <c r="AF14" s="17"/>
      <c r="AG14" s="17"/>
      <c r="AH14" s="107"/>
    </row>
    <row r="15" spans="1:42" ht="15.75" customHeight="1">
      <c r="D15" s="824"/>
      <c r="E15" s="676"/>
      <c r="F15" s="676"/>
      <c r="G15" s="676"/>
      <c r="H15" s="676"/>
      <c r="I15" s="825"/>
      <c r="J15" s="1349"/>
      <c r="K15" s="1208"/>
      <c r="L15" s="1208"/>
      <c r="M15" s="1208"/>
      <c r="N15" s="1208"/>
      <c r="O15" s="1208"/>
      <c r="P15" s="1208"/>
      <c r="Q15" s="1208"/>
      <c r="R15" s="1208"/>
      <c r="S15" s="1208"/>
      <c r="T15" s="1208"/>
      <c r="U15" s="1208"/>
      <c r="V15" s="1208"/>
      <c r="W15" s="1208"/>
      <c r="X15" s="1208"/>
      <c r="Y15" s="1208"/>
      <c r="Z15" s="1208"/>
      <c r="AA15" s="1208"/>
      <c r="AB15" s="1208"/>
      <c r="AC15" s="1208"/>
      <c r="AD15" s="1363"/>
      <c r="AE15" s="106"/>
      <c r="AF15" s="17"/>
      <c r="AG15" s="17"/>
      <c r="AH15" s="107"/>
    </row>
    <row r="16" spans="1:42" ht="15.75" customHeight="1">
      <c r="D16" s="677"/>
      <c r="E16" s="678"/>
      <c r="F16" s="678"/>
      <c r="G16" s="678"/>
      <c r="H16" s="678"/>
      <c r="I16" s="899"/>
      <c r="J16" s="845"/>
      <c r="K16" s="846"/>
      <c r="L16" s="846"/>
      <c r="M16" s="846"/>
      <c r="N16" s="846"/>
      <c r="O16" s="846"/>
      <c r="P16" s="846"/>
      <c r="Q16" s="846"/>
      <c r="R16" s="846"/>
      <c r="S16" s="846"/>
      <c r="T16" s="846"/>
      <c r="U16" s="846"/>
      <c r="V16" s="846"/>
      <c r="W16" s="846"/>
      <c r="X16" s="846"/>
      <c r="Y16" s="846"/>
      <c r="Z16" s="846"/>
      <c r="AA16" s="846"/>
      <c r="AB16" s="846"/>
      <c r="AC16" s="846"/>
      <c r="AD16" s="847"/>
      <c r="AE16" s="106"/>
      <c r="AF16" s="17"/>
      <c r="AG16" s="17"/>
      <c r="AH16" s="107"/>
    </row>
    <row r="17" spans="1:34" ht="14.25" customHeight="1">
      <c r="A17" s="9"/>
      <c r="B17" s="9"/>
      <c r="C17" s="9"/>
      <c r="D17" s="680" t="s">
        <v>42</v>
      </c>
      <c r="E17" s="947"/>
      <c r="F17" s="947"/>
      <c r="G17" s="948"/>
      <c r="H17" s="578" t="str">
        <f>IF(ISBLANK('一括記入シート（最初）'!$C$26),"○○",'一括記入シート（最初）'!$C$26)</f>
        <v>水路</v>
      </c>
      <c r="I17" s="579"/>
      <c r="J17" s="579"/>
      <c r="K17" s="580"/>
      <c r="L17" s="680" t="s">
        <v>106</v>
      </c>
      <c r="M17" s="675"/>
      <c r="N17" s="675"/>
      <c r="O17" s="675"/>
      <c r="P17" s="898"/>
      <c r="Q17" s="1375" t="s">
        <v>1016</v>
      </c>
      <c r="R17" s="1376"/>
      <c r="S17" s="1376"/>
      <c r="T17" s="1377"/>
      <c r="U17" s="37"/>
      <c r="V17" s="38"/>
      <c r="W17" s="38"/>
      <c r="X17" s="38"/>
      <c r="Y17" s="39"/>
      <c r="Z17" s="1340">
        <f>IF(ISBLANK('一括記入シート（最初）'!$D$101),"",('一括記入シート（最初）'!$D$101))</f>
        <v>0</v>
      </c>
      <c r="AA17" s="1341"/>
      <c r="AB17" s="1341"/>
      <c r="AC17" s="1341"/>
      <c r="AD17" s="1342"/>
      <c r="AE17" s="33"/>
      <c r="AF17" s="43"/>
      <c r="AG17" s="43"/>
      <c r="AH17" s="34"/>
    </row>
    <row r="18" spans="1:34" ht="13.5" customHeight="1">
      <c r="A18" s="9"/>
      <c r="B18" s="9"/>
      <c r="C18" s="9"/>
      <c r="D18" s="949"/>
      <c r="E18" s="950"/>
      <c r="F18" s="950"/>
      <c r="G18" s="951"/>
      <c r="H18" s="581"/>
      <c r="I18" s="582"/>
      <c r="J18" s="582"/>
      <c r="K18" s="583"/>
      <c r="L18" s="824"/>
      <c r="M18" s="676"/>
      <c r="N18" s="676"/>
      <c r="O18" s="676"/>
      <c r="P18" s="825"/>
      <c r="Q18" s="1378"/>
      <c r="R18" s="1379"/>
      <c r="S18" s="1379"/>
      <c r="T18" s="1380"/>
      <c r="U18" s="1349" t="s">
        <v>107</v>
      </c>
      <c r="V18" s="1025"/>
      <c r="W18" s="1025"/>
      <c r="X18" s="1025"/>
      <c r="Y18" s="1350"/>
      <c r="Z18" s="1343"/>
      <c r="AA18" s="1344"/>
      <c r="AB18" s="1344"/>
      <c r="AC18" s="1344"/>
      <c r="AD18" s="1345"/>
      <c r="AE18" s="33"/>
      <c r="AF18" s="43"/>
      <c r="AG18" s="43"/>
      <c r="AH18" s="34"/>
    </row>
    <row r="19" spans="1:34" ht="14.4" customHeight="1">
      <c r="D19" s="949"/>
      <c r="E19" s="950"/>
      <c r="F19" s="950"/>
      <c r="G19" s="951"/>
      <c r="H19" s="581"/>
      <c r="I19" s="582"/>
      <c r="J19" s="582"/>
      <c r="K19" s="583"/>
      <c r="L19" s="824"/>
      <c r="M19" s="676"/>
      <c r="N19" s="676"/>
      <c r="O19" s="676"/>
      <c r="P19" s="825"/>
      <c r="Q19" s="1378" t="s">
        <v>1017</v>
      </c>
      <c r="R19" s="1379"/>
      <c r="S19" s="1379"/>
      <c r="T19" s="1380"/>
      <c r="U19" s="1349" t="str">
        <f>IF('一括記入シート（最初）'!B21="○","（変更設計金額）",IF('一括記入シート（最初）'!B22="○","（変更予算金額)",""))</f>
        <v>（変更予算金額)</v>
      </c>
      <c r="V19" s="1025"/>
      <c r="W19" s="1025"/>
      <c r="X19" s="1025"/>
      <c r="Y19" s="1350"/>
      <c r="Z19" s="1343"/>
      <c r="AA19" s="1344"/>
      <c r="AB19" s="1344"/>
      <c r="AC19" s="1344"/>
      <c r="AD19" s="1345"/>
      <c r="AE19" s="33"/>
      <c r="AF19" s="43"/>
      <c r="AG19" s="43"/>
      <c r="AH19" s="34"/>
    </row>
    <row r="20" spans="1:34" ht="14.4" customHeight="1">
      <c r="D20" s="952"/>
      <c r="E20" s="953"/>
      <c r="F20" s="953"/>
      <c r="G20" s="954"/>
      <c r="H20" s="584"/>
      <c r="I20" s="585"/>
      <c r="J20" s="585"/>
      <c r="K20" s="586"/>
      <c r="L20" s="677"/>
      <c r="M20" s="678"/>
      <c r="N20" s="678"/>
      <c r="O20" s="678"/>
      <c r="P20" s="899"/>
      <c r="Q20" s="1381"/>
      <c r="R20" s="1382"/>
      <c r="S20" s="1382"/>
      <c r="T20" s="1383"/>
      <c r="U20" s="40"/>
      <c r="V20" s="41"/>
      <c r="W20" s="41"/>
      <c r="X20" s="41"/>
      <c r="Y20" s="42"/>
      <c r="Z20" s="1346"/>
      <c r="AA20" s="1347"/>
      <c r="AB20" s="1347"/>
      <c r="AC20" s="1347"/>
      <c r="AD20" s="1348"/>
      <c r="AE20" s="33"/>
      <c r="AF20" s="43"/>
      <c r="AG20" s="43"/>
      <c r="AH20" s="34"/>
    </row>
    <row r="21" spans="1:34" ht="14.25" customHeight="1">
      <c r="D21" s="578" t="s">
        <v>45</v>
      </c>
      <c r="E21" s="579"/>
      <c r="F21" s="579"/>
      <c r="G21" s="580"/>
      <c r="H21" s="1351" t="str">
        <f>IF(ISBLANK('一括記入シート（最初）'!$C$29),"",'一括記入シート（最初）'!$C$29)</f>
        <v/>
      </c>
      <c r="I21" s="1352"/>
      <c r="J21" s="1352"/>
      <c r="K21" s="1353"/>
      <c r="L21" s="578" t="s">
        <v>46</v>
      </c>
      <c r="M21" s="579"/>
      <c r="N21" s="579"/>
      <c r="O21" s="579"/>
      <c r="P21" s="580"/>
      <c r="Q21" s="909" t="str">
        <f>+IF(ISBLANK('一括記入シート（最初）'!$C$30),"",'一括記入シート（最初）'!$C$30)</f>
        <v/>
      </c>
      <c r="R21" s="910"/>
      <c r="S21" s="910"/>
      <c r="T21" s="911"/>
      <c r="U21" s="37"/>
      <c r="V21" s="38"/>
      <c r="W21" s="38"/>
      <c r="X21" s="38"/>
      <c r="Y21" s="39"/>
      <c r="Z21" s="1340">
        <f>IF(ISBLANK('一括記入シート（最初）'!$D$106),"",('一括記入シート（最初）'!$D$106))</f>
        <v>0</v>
      </c>
      <c r="AA21" s="1341"/>
      <c r="AB21" s="1341"/>
      <c r="AC21" s="1341"/>
      <c r="AD21" s="1342"/>
      <c r="AE21" s="33"/>
      <c r="AF21" s="43"/>
      <c r="AG21" s="43"/>
      <c r="AH21" s="34"/>
    </row>
    <row r="22" spans="1:34" ht="14.25" customHeight="1">
      <c r="D22" s="581"/>
      <c r="E22" s="582"/>
      <c r="F22" s="582"/>
      <c r="G22" s="583"/>
      <c r="H22" s="1354"/>
      <c r="I22" s="1355"/>
      <c r="J22" s="1355"/>
      <c r="K22" s="1356"/>
      <c r="L22" s="581"/>
      <c r="M22" s="582"/>
      <c r="N22" s="582"/>
      <c r="O22" s="582"/>
      <c r="P22" s="583"/>
      <c r="Q22" s="912"/>
      <c r="R22" s="913"/>
      <c r="S22" s="913"/>
      <c r="T22" s="914"/>
      <c r="U22" s="1349" t="s">
        <v>409</v>
      </c>
      <c r="V22" s="1025"/>
      <c r="W22" s="1025"/>
      <c r="X22" s="1025"/>
      <c r="Y22" s="1350"/>
      <c r="Z22" s="1343"/>
      <c r="AA22" s="1344"/>
      <c r="AB22" s="1344"/>
      <c r="AC22" s="1344"/>
      <c r="AD22" s="1345"/>
      <c r="AE22" s="33"/>
      <c r="AF22" s="43"/>
      <c r="AG22" s="43"/>
      <c r="AH22" s="34"/>
    </row>
    <row r="23" spans="1:34" ht="14.25" customHeight="1">
      <c r="A23" s="7"/>
      <c r="D23" s="581"/>
      <c r="E23" s="582"/>
      <c r="F23" s="582"/>
      <c r="G23" s="583"/>
      <c r="H23" s="1354"/>
      <c r="I23" s="1355"/>
      <c r="J23" s="1355"/>
      <c r="K23" s="1356"/>
      <c r="L23" s="581"/>
      <c r="M23" s="582"/>
      <c r="N23" s="582"/>
      <c r="O23" s="582"/>
      <c r="P23" s="583"/>
      <c r="Q23" s="912"/>
      <c r="R23" s="913"/>
      <c r="S23" s="913"/>
      <c r="T23" s="914"/>
      <c r="U23" s="1374" t="s">
        <v>410</v>
      </c>
      <c r="V23" s="1025"/>
      <c r="W23" s="1025"/>
      <c r="X23" s="1025"/>
      <c r="Y23" s="1350"/>
      <c r="Z23" s="1343"/>
      <c r="AA23" s="1344"/>
      <c r="AB23" s="1344"/>
      <c r="AC23" s="1344"/>
      <c r="AD23" s="1345"/>
      <c r="AE23" s="33"/>
      <c r="AF23" s="43"/>
      <c r="AG23" s="43"/>
      <c r="AH23" s="34"/>
    </row>
    <row r="24" spans="1:34" ht="14.25" customHeight="1">
      <c r="D24" s="584"/>
      <c r="E24" s="585"/>
      <c r="F24" s="585"/>
      <c r="G24" s="586"/>
      <c r="H24" s="1357"/>
      <c r="I24" s="1358"/>
      <c r="J24" s="1358"/>
      <c r="K24" s="1359"/>
      <c r="L24" s="584"/>
      <c r="M24" s="585"/>
      <c r="N24" s="585"/>
      <c r="O24" s="585"/>
      <c r="P24" s="586"/>
      <c r="Q24" s="915"/>
      <c r="R24" s="916"/>
      <c r="S24" s="916"/>
      <c r="T24" s="917"/>
      <c r="U24" s="40"/>
      <c r="V24" s="41"/>
      <c r="W24" s="41"/>
      <c r="X24" s="41"/>
      <c r="Y24" s="42"/>
      <c r="Z24" s="1346"/>
      <c r="AA24" s="1347"/>
      <c r="AB24" s="1347"/>
      <c r="AC24" s="1347"/>
      <c r="AD24" s="1348"/>
      <c r="AE24" s="33"/>
      <c r="AF24" s="43"/>
      <c r="AG24" s="43"/>
      <c r="AH24" s="34"/>
    </row>
    <row r="25" spans="1:34" ht="14.25" customHeight="1">
      <c r="D25" s="4"/>
      <c r="E25" s="1361" t="s">
        <v>239</v>
      </c>
      <c r="F25" s="1150"/>
      <c r="G25" s="1150"/>
      <c r="H25" s="1150"/>
      <c r="I25" s="1150"/>
      <c r="J25" s="1150"/>
      <c r="K25" s="1150"/>
      <c r="L25" s="1150"/>
      <c r="M25" s="1150"/>
      <c r="N25" s="1150"/>
      <c r="O25" s="1150"/>
      <c r="P25" s="3"/>
      <c r="Q25" s="3"/>
      <c r="R25" s="3"/>
      <c r="S25" s="3"/>
      <c r="T25" s="3"/>
      <c r="U25" s="3"/>
      <c r="V25" s="3"/>
      <c r="W25" s="3"/>
      <c r="X25" s="3"/>
      <c r="Y25" s="3"/>
      <c r="Z25" s="3"/>
      <c r="AA25" s="3"/>
      <c r="AE25" s="43"/>
      <c r="AF25" s="43"/>
      <c r="AG25" s="43"/>
      <c r="AH25" s="34"/>
    </row>
    <row r="26" spans="1:34" ht="14.4">
      <c r="D26" s="4"/>
      <c r="E26" s="1151"/>
      <c r="F26" s="1151"/>
      <c r="G26" s="1151"/>
      <c r="H26" s="1151"/>
      <c r="I26" s="1151"/>
      <c r="J26" s="1151"/>
      <c r="K26" s="1151"/>
      <c r="L26" s="1151"/>
      <c r="M26" s="1151"/>
      <c r="N26" s="1151"/>
      <c r="O26" s="1151"/>
      <c r="Q26" s="87"/>
      <c r="R26" s="87"/>
      <c r="S26" s="87"/>
      <c r="T26" s="87"/>
      <c r="U26" s="87"/>
      <c r="V26" s="87"/>
      <c r="W26" s="87"/>
      <c r="X26" s="704"/>
      <c r="Y26" s="704"/>
      <c r="AE26" s="43"/>
      <c r="AF26" s="43"/>
      <c r="AG26" s="43"/>
      <c r="AH26" s="34"/>
    </row>
    <row r="27" spans="1:34" ht="14.4">
      <c r="D27" s="4"/>
      <c r="E27" s="1152"/>
      <c r="F27" s="1152"/>
      <c r="G27" s="1152"/>
      <c r="H27" s="1152"/>
      <c r="I27" s="1152"/>
      <c r="J27" s="1152"/>
      <c r="K27" s="1152"/>
      <c r="L27" s="1152"/>
      <c r="M27" s="1152"/>
      <c r="N27" s="1152"/>
      <c r="O27" s="1152"/>
      <c r="AE27" s="43"/>
      <c r="AF27" s="43"/>
      <c r="AG27" s="43"/>
      <c r="AH27" s="34"/>
    </row>
    <row r="28" spans="1:34" ht="14.25" customHeight="1">
      <c r="D28" s="4"/>
      <c r="E28" s="870" t="s">
        <v>47</v>
      </c>
      <c r="F28" s="871"/>
      <c r="G28" s="871"/>
      <c r="H28" s="871"/>
      <c r="I28" s="871"/>
      <c r="J28" s="871"/>
      <c r="K28" s="871"/>
      <c r="L28" s="871"/>
      <c r="M28" s="871"/>
      <c r="N28" s="871"/>
      <c r="O28" s="872"/>
      <c r="P28" s="654" t="s">
        <v>59</v>
      </c>
      <c r="Q28" s="655"/>
      <c r="R28" s="655"/>
      <c r="S28" s="655"/>
      <c r="T28" s="655"/>
      <c r="U28" s="655"/>
      <c r="V28" s="655"/>
      <c r="W28" s="655"/>
      <c r="X28" s="655"/>
      <c r="Y28" s="655"/>
      <c r="Z28" s="655"/>
      <c r="AA28" s="655"/>
      <c r="AB28" s="655"/>
      <c r="AC28" s="655"/>
      <c r="AD28" s="655"/>
      <c r="AE28" s="655"/>
      <c r="AF28" s="655"/>
      <c r="AG28" s="656"/>
      <c r="AH28" s="34"/>
    </row>
    <row r="29" spans="1:34" ht="14.4">
      <c r="A29" s="7"/>
      <c r="D29" s="4"/>
      <c r="E29" s="874" t="str">
        <f>IF(ISBLANK('一括記入シート（最初）'!$H$68),"",'一括記入シート（最初）'!$H$68)</f>
        <v>(株)A建設</v>
      </c>
      <c r="F29" s="875"/>
      <c r="G29" s="875"/>
      <c r="H29" s="875"/>
      <c r="I29" s="875"/>
      <c r="J29" s="875"/>
      <c r="K29" s="875"/>
      <c r="L29" s="875"/>
      <c r="M29" s="875"/>
      <c r="N29" s="875"/>
      <c r="O29" s="876"/>
      <c r="P29" s="874" t="str">
        <f>IF(ISBLANK('一括記入シート（最初）'!$J$68),"",'一括記入シート（最初）'!$J$68)</f>
        <v>長野県上田市○○</v>
      </c>
      <c r="Q29" s="875"/>
      <c r="R29" s="875"/>
      <c r="S29" s="875"/>
      <c r="T29" s="875"/>
      <c r="U29" s="875"/>
      <c r="V29" s="875"/>
      <c r="W29" s="875"/>
      <c r="X29" s="875"/>
      <c r="Y29" s="875"/>
      <c r="Z29" s="875"/>
      <c r="AA29" s="875"/>
      <c r="AB29" s="875"/>
      <c r="AC29" s="875"/>
      <c r="AD29" s="875"/>
      <c r="AE29" s="875"/>
      <c r="AF29" s="875"/>
      <c r="AG29" s="876"/>
      <c r="AH29" s="34"/>
    </row>
    <row r="30" spans="1:34" ht="14.4">
      <c r="D30" s="4"/>
      <c r="E30" s="877"/>
      <c r="F30" s="878"/>
      <c r="G30" s="878"/>
      <c r="H30" s="878"/>
      <c r="I30" s="878"/>
      <c r="J30" s="878"/>
      <c r="K30" s="878"/>
      <c r="L30" s="878"/>
      <c r="M30" s="878"/>
      <c r="N30" s="878"/>
      <c r="O30" s="879"/>
      <c r="P30" s="877"/>
      <c r="Q30" s="878"/>
      <c r="R30" s="878"/>
      <c r="S30" s="878"/>
      <c r="T30" s="878"/>
      <c r="U30" s="878"/>
      <c r="V30" s="878"/>
      <c r="W30" s="878"/>
      <c r="X30" s="878"/>
      <c r="Y30" s="878"/>
      <c r="Z30" s="878"/>
      <c r="AA30" s="878"/>
      <c r="AB30" s="878"/>
      <c r="AC30" s="878"/>
      <c r="AD30" s="878"/>
      <c r="AE30" s="878"/>
      <c r="AF30" s="878"/>
      <c r="AG30" s="879"/>
      <c r="AH30" s="34"/>
    </row>
    <row r="31" spans="1:34" ht="14.4">
      <c r="D31" s="4"/>
      <c r="E31" s="88"/>
      <c r="F31" s="88"/>
      <c r="G31" s="88"/>
      <c r="H31" s="88"/>
      <c r="I31" s="88"/>
      <c r="J31" s="88"/>
      <c r="K31" s="88"/>
      <c r="L31" s="88"/>
      <c r="M31" s="88"/>
      <c r="N31" s="88"/>
      <c r="O31" s="88"/>
      <c r="P31" s="88" t="str">
        <f>IF(ISBLANK('一括記入シート（最初）'!E37),"",'一括記入シート（最初）'!E34)</f>
        <v/>
      </c>
      <c r="Q31" s="88"/>
      <c r="R31" s="88"/>
      <c r="S31" s="88"/>
      <c r="T31" s="88"/>
      <c r="U31" s="88"/>
      <c r="V31" s="88"/>
      <c r="W31" s="88"/>
      <c r="X31" s="88"/>
      <c r="Y31" s="88"/>
      <c r="Z31" s="88"/>
      <c r="AA31" s="88"/>
      <c r="AB31" s="88"/>
      <c r="AC31" s="88"/>
      <c r="AD31" s="88"/>
      <c r="AE31" s="88"/>
      <c r="AF31" s="88"/>
      <c r="AG31" s="88"/>
      <c r="AH31" s="34"/>
    </row>
    <row r="32" spans="1:34" ht="14.25" customHeight="1">
      <c r="D32" s="4"/>
      <c r="E32" s="122"/>
      <c r="F32" s="1362" t="s">
        <v>292</v>
      </c>
      <c r="G32" s="1362"/>
      <c r="H32" s="1362"/>
      <c r="I32" s="1362"/>
      <c r="J32" s="1362"/>
      <c r="K32" s="1362"/>
      <c r="L32" s="117"/>
      <c r="M32" s="117"/>
      <c r="N32" s="1142" t="s">
        <v>520</v>
      </c>
      <c r="O32" s="1141"/>
      <c r="P32" s="1141"/>
      <c r="Q32" s="1141"/>
      <c r="R32" s="1141" t="s">
        <v>522</v>
      </c>
      <c r="S32" s="1141"/>
      <c r="T32" s="1141"/>
      <c r="U32" s="1141"/>
      <c r="V32" s="1141" t="s">
        <v>290</v>
      </c>
      <c r="W32" s="1141"/>
      <c r="X32" s="1141"/>
      <c r="Y32" s="1141"/>
      <c r="Z32" s="1141" t="s">
        <v>304</v>
      </c>
      <c r="AA32" s="1141"/>
      <c r="AB32" s="1141"/>
      <c r="AC32" s="1141"/>
      <c r="AD32" s="1141" t="s">
        <v>291</v>
      </c>
      <c r="AE32" s="1141"/>
      <c r="AF32" s="1141"/>
      <c r="AG32" s="1141"/>
      <c r="AH32" s="34"/>
    </row>
    <row r="33" spans="1:35" ht="14.4">
      <c r="D33" s="4"/>
      <c r="E33" s="117"/>
      <c r="F33" s="1362"/>
      <c r="G33" s="1362"/>
      <c r="H33" s="1362"/>
      <c r="I33" s="1362"/>
      <c r="J33" s="1362"/>
      <c r="K33" s="1362"/>
      <c r="L33" s="117"/>
      <c r="M33" s="117"/>
      <c r="N33" s="1141"/>
      <c r="O33" s="1141"/>
      <c r="P33" s="1141"/>
      <c r="Q33" s="1141"/>
      <c r="R33" s="1141"/>
      <c r="S33" s="1141"/>
      <c r="T33" s="1141"/>
      <c r="U33" s="1141"/>
      <c r="V33" s="1141"/>
      <c r="W33" s="1141"/>
      <c r="X33" s="1141"/>
      <c r="Y33" s="1141"/>
      <c r="Z33" s="1141"/>
      <c r="AA33" s="1141"/>
      <c r="AB33" s="1141"/>
      <c r="AC33" s="1141"/>
      <c r="AD33" s="1141"/>
      <c r="AE33" s="1141"/>
      <c r="AF33" s="1141"/>
      <c r="AG33" s="1141"/>
      <c r="AH33" s="34"/>
    </row>
    <row r="34" spans="1:35" ht="14.4">
      <c r="D34" s="4"/>
      <c r="E34" s="117"/>
      <c r="F34" s="1362"/>
      <c r="G34" s="1362"/>
      <c r="H34" s="1362"/>
      <c r="I34" s="1362"/>
      <c r="J34" s="1362"/>
      <c r="K34" s="1362"/>
      <c r="L34" s="117"/>
      <c r="M34" s="117"/>
      <c r="N34" s="873"/>
      <c r="O34" s="873"/>
      <c r="P34" s="873"/>
      <c r="Q34" s="873"/>
      <c r="R34" s="873"/>
      <c r="S34" s="873"/>
      <c r="T34" s="873"/>
      <c r="U34" s="873"/>
      <c r="V34" s="873"/>
      <c r="W34" s="873"/>
      <c r="X34" s="873"/>
      <c r="Y34" s="873"/>
      <c r="Z34" s="873"/>
      <c r="AA34" s="873"/>
      <c r="AB34" s="873"/>
      <c r="AC34" s="873"/>
      <c r="AD34" s="873"/>
      <c r="AE34" s="873"/>
      <c r="AF34" s="873"/>
      <c r="AG34" s="873"/>
      <c r="AH34" s="34"/>
    </row>
    <row r="35" spans="1:35" ht="14.4">
      <c r="A35" s="10"/>
      <c r="B35" s="10"/>
      <c r="C35" s="10"/>
      <c r="D35" s="12"/>
      <c r="F35" s="1362"/>
      <c r="G35" s="1362"/>
      <c r="H35" s="1362"/>
      <c r="I35" s="1362"/>
      <c r="J35" s="1362"/>
      <c r="K35" s="1362"/>
      <c r="N35" s="873"/>
      <c r="O35" s="873"/>
      <c r="P35" s="873"/>
      <c r="Q35" s="873"/>
      <c r="R35" s="873"/>
      <c r="S35" s="873"/>
      <c r="T35" s="873"/>
      <c r="U35" s="873"/>
      <c r="V35" s="873"/>
      <c r="W35" s="873"/>
      <c r="X35" s="873"/>
      <c r="Y35" s="873"/>
      <c r="Z35" s="873"/>
      <c r="AA35" s="873"/>
      <c r="AB35" s="873"/>
      <c r="AC35" s="873"/>
      <c r="AD35" s="873"/>
      <c r="AE35" s="873"/>
      <c r="AF35" s="873"/>
      <c r="AG35" s="873"/>
      <c r="AH35" s="34"/>
      <c r="AI35" s="54"/>
    </row>
    <row r="36" spans="1:35" ht="14.4">
      <c r="A36" s="10"/>
      <c r="B36" s="10"/>
      <c r="C36" s="10"/>
      <c r="D36" s="12"/>
      <c r="M36" s="21"/>
      <c r="N36" s="873"/>
      <c r="O36" s="873"/>
      <c r="P36" s="873"/>
      <c r="Q36" s="873"/>
      <c r="R36" s="873"/>
      <c r="S36" s="873"/>
      <c r="T36" s="873"/>
      <c r="U36" s="873"/>
      <c r="V36" s="873"/>
      <c r="W36" s="873"/>
      <c r="X36" s="873"/>
      <c r="Y36" s="873"/>
      <c r="Z36" s="873"/>
      <c r="AA36" s="873"/>
      <c r="AB36" s="873"/>
      <c r="AC36" s="873"/>
      <c r="AD36" s="873"/>
      <c r="AE36" s="873"/>
      <c r="AF36" s="873"/>
      <c r="AG36" s="873"/>
      <c r="AH36" s="34"/>
      <c r="AI36" s="54"/>
    </row>
    <row r="37" spans="1:35" ht="14.4">
      <c r="A37" s="10"/>
      <c r="B37" s="10"/>
      <c r="C37" s="10"/>
      <c r="D37" s="12"/>
      <c r="M37" s="21"/>
      <c r="N37" s="873"/>
      <c r="O37" s="873"/>
      <c r="P37" s="873"/>
      <c r="Q37" s="873"/>
      <c r="R37" s="873"/>
      <c r="S37" s="873"/>
      <c r="T37" s="873"/>
      <c r="U37" s="873"/>
      <c r="V37" s="873"/>
      <c r="W37" s="873"/>
      <c r="X37" s="873"/>
      <c r="Y37" s="873"/>
      <c r="Z37" s="873"/>
      <c r="AA37" s="873"/>
      <c r="AB37" s="873"/>
      <c r="AC37" s="873"/>
      <c r="AD37" s="873"/>
      <c r="AE37" s="873"/>
      <c r="AF37" s="873"/>
      <c r="AG37" s="873"/>
      <c r="AH37" s="34"/>
      <c r="AI37" s="54"/>
    </row>
    <row r="38" spans="1:35" ht="14.4">
      <c r="A38" s="10"/>
      <c r="B38" s="10"/>
      <c r="C38" s="10"/>
      <c r="D38" s="12"/>
      <c r="E38" s="841"/>
      <c r="F38" s="841"/>
      <c r="G38" s="841"/>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34"/>
      <c r="AI38" s="54"/>
    </row>
    <row r="39" spans="1:35" ht="14.4">
      <c r="A39" s="10"/>
      <c r="B39" s="10"/>
      <c r="C39" s="10"/>
      <c r="D39" s="12"/>
      <c r="E39" s="1364"/>
      <c r="F39" s="1364"/>
      <c r="G39" s="1364"/>
      <c r="H39" s="1364"/>
      <c r="I39" s="1364"/>
      <c r="J39" s="1364"/>
      <c r="K39" s="1364"/>
      <c r="L39" s="1364"/>
      <c r="M39" s="1364"/>
      <c r="N39" s="1364"/>
      <c r="O39" s="1364"/>
      <c r="P39" s="1364"/>
      <c r="Q39" s="1364"/>
      <c r="R39" s="1364"/>
      <c r="S39" s="1364"/>
      <c r="T39" s="1364"/>
      <c r="U39" s="1364"/>
      <c r="V39" s="1364"/>
      <c r="W39" s="1364"/>
      <c r="X39" s="1364"/>
      <c r="Y39" s="1364"/>
      <c r="Z39" s="1364"/>
      <c r="AA39" s="1364"/>
      <c r="AB39" s="1364"/>
      <c r="AC39" s="1364"/>
      <c r="AD39" s="1364"/>
      <c r="AE39" s="1364"/>
      <c r="AF39" s="1364"/>
      <c r="AG39" s="1364"/>
      <c r="AH39" s="34"/>
      <c r="AI39" s="54"/>
    </row>
    <row r="40" spans="1:35" ht="14.4">
      <c r="A40" s="2"/>
      <c r="B40" s="2"/>
      <c r="C40" s="2"/>
      <c r="D40" s="11"/>
      <c r="E40" s="1364"/>
      <c r="F40" s="1364"/>
      <c r="G40" s="1364"/>
      <c r="H40" s="1364"/>
      <c r="I40" s="1364"/>
      <c r="J40" s="1364"/>
      <c r="K40" s="1364"/>
      <c r="L40" s="1364"/>
      <c r="M40" s="1364"/>
      <c r="N40" s="1364"/>
      <c r="O40" s="1364"/>
      <c r="P40" s="1364"/>
      <c r="Q40" s="1364"/>
      <c r="R40" s="1364"/>
      <c r="S40" s="1364"/>
      <c r="T40" s="1364"/>
      <c r="U40" s="1364"/>
      <c r="V40" s="1364"/>
      <c r="W40" s="1364"/>
      <c r="X40" s="1364"/>
      <c r="Y40" s="1364"/>
      <c r="Z40" s="1364"/>
      <c r="AA40" s="1364"/>
      <c r="AB40" s="1364"/>
      <c r="AC40" s="1364"/>
      <c r="AD40" s="1364"/>
      <c r="AE40" s="1364"/>
      <c r="AF40" s="1364"/>
      <c r="AG40" s="1364"/>
      <c r="AH40" s="34"/>
    </row>
    <row r="41" spans="1:35" ht="14.4">
      <c r="A41" s="2"/>
      <c r="B41" s="2"/>
      <c r="C41" s="2"/>
      <c r="D41" s="11"/>
      <c r="E41" s="838"/>
      <c r="F41" s="838"/>
      <c r="G41" s="838"/>
      <c r="H41" s="838"/>
      <c r="I41" s="838"/>
      <c r="J41" s="838"/>
      <c r="K41" s="838"/>
      <c r="L41" s="838"/>
      <c r="M41" s="838"/>
      <c r="N41" s="838"/>
      <c r="O41" s="838"/>
      <c r="P41" s="838"/>
      <c r="Q41" s="838"/>
      <c r="R41" s="838"/>
      <c r="S41" s="838"/>
      <c r="T41" s="838"/>
      <c r="U41" s="838"/>
      <c r="V41" s="838"/>
      <c r="W41" s="838"/>
      <c r="X41" s="838"/>
      <c r="Y41" s="838"/>
      <c r="Z41" s="838"/>
      <c r="AA41" s="838"/>
      <c r="AB41" s="848"/>
      <c r="AC41" s="848"/>
      <c r="AE41" s="43"/>
      <c r="AF41" s="43"/>
      <c r="AG41" s="43"/>
      <c r="AH41" s="34"/>
    </row>
    <row r="42" spans="1:35" ht="14.4">
      <c r="A42" s="2"/>
      <c r="B42" s="2"/>
      <c r="C42" s="2"/>
      <c r="D42" s="11"/>
      <c r="E42" s="839"/>
      <c r="F42" s="839"/>
      <c r="G42" s="839"/>
      <c r="H42" s="839"/>
      <c r="I42" s="839"/>
      <c r="J42" s="839"/>
      <c r="K42" s="839"/>
      <c r="L42" s="839"/>
      <c r="M42" s="839"/>
      <c r="N42" s="839"/>
      <c r="O42" s="839"/>
      <c r="P42" s="839"/>
      <c r="Q42" s="839"/>
      <c r="R42" s="839"/>
      <c r="S42" s="839"/>
      <c r="T42" s="839"/>
      <c r="U42" s="839"/>
      <c r="V42" s="839"/>
      <c r="W42" s="839"/>
      <c r="X42" s="839"/>
      <c r="Y42" s="839"/>
      <c r="Z42" s="839"/>
      <c r="AA42" s="839"/>
      <c r="AB42" s="704"/>
      <c r="AC42" s="704"/>
      <c r="AE42" s="35"/>
      <c r="AF42" s="35"/>
      <c r="AG42" s="35"/>
      <c r="AH42" s="36"/>
    </row>
    <row r="43" spans="1:35">
      <c r="A43" s="2"/>
      <c r="B43" s="2"/>
      <c r="C43" s="2"/>
      <c r="D43" s="11"/>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1"/>
      <c r="AC43" s="841"/>
      <c r="AE43" s="842" t="s">
        <v>110</v>
      </c>
      <c r="AF43" s="843"/>
      <c r="AG43" s="843"/>
      <c r="AH43" s="844"/>
    </row>
    <row r="44" spans="1:35">
      <c r="A44" s="2"/>
      <c r="B44" s="2"/>
      <c r="C44" s="2"/>
      <c r="D44" s="11"/>
      <c r="E44" s="838"/>
      <c r="F44" s="838"/>
      <c r="G44" s="838"/>
      <c r="H44" s="838"/>
      <c r="I44" s="838"/>
      <c r="J44" s="838"/>
      <c r="K44" s="838"/>
      <c r="L44" s="838"/>
      <c r="M44" s="838"/>
      <c r="N44" s="838"/>
      <c r="O44" s="838"/>
      <c r="P44" s="838"/>
      <c r="Q44" s="838"/>
      <c r="R44" s="838"/>
      <c r="S44" s="838"/>
      <c r="T44" s="838"/>
      <c r="U44" s="838"/>
      <c r="V44" s="838"/>
      <c r="W44" s="838"/>
      <c r="X44" s="838"/>
      <c r="Y44" s="838"/>
      <c r="Z44" s="838"/>
      <c r="AA44" s="838"/>
      <c r="AB44" s="848"/>
      <c r="AC44" s="848"/>
      <c r="AE44" s="1349"/>
      <c r="AF44" s="1208"/>
      <c r="AG44" s="1208"/>
      <c r="AH44" s="1363"/>
    </row>
    <row r="45" spans="1:35">
      <c r="A45" s="2"/>
      <c r="B45" s="2"/>
      <c r="C45" s="2"/>
      <c r="D45" s="11"/>
      <c r="E45" s="839"/>
      <c r="F45" s="839"/>
      <c r="G45" s="839"/>
      <c r="H45" s="839"/>
      <c r="I45" s="839"/>
      <c r="J45" s="839"/>
      <c r="K45" s="839"/>
      <c r="L45" s="839"/>
      <c r="M45" s="839"/>
      <c r="N45" s="839"/>
      <c r="O45" s="839"/>
      <c r="P45" s="839"/>
      <c r="Q45" s="839"/>
      <c r="R45" s="839"/>
      <c r="S45" s="839"/>
      <c r="T45" s="839"/>
      <c r="U45" s="839"/>
      <c r="V45" s="839"/>
      <c r="W45" s="839"/>
      <c r="X45" s="839"/>
      <c r="Y45" s="839"/>
      <c r="Z45" s="839"/>
      <c r="AA45" s="839"/>
      <c r="AB45" s="704"/>
      <c r="AC45" s="704"/>
      <c r="AE45" s="845"/>
      <c r="AF45" s="846"/>
      <c r="AG45" s="846"/>
      <c r="AH45" s="847"/>
    </row>
    <row r="46" spans="1:35">
      <c r="A46" s="2"/>
      <c r="B46" s="2"/>
      <c r="C46" s="2"/>
      <c r="D46" s="11"/>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1"/>
      <c r="AC46" s="841"/>
      <c r="AE46" s="1373"/>
      <c r="AF46" s="947"/>
      <c r="AG46" s="947"/>
      <c r="AH46" s="948"/>
    </row>
    <row r="47" spans="1:35">
      <c r="D47" s="4"/>
      <c r="E47" s="838"/>
      <c r="F47" s="838"/>
      <c r="G47" s="838"/>
      <c r="H47" s="838"/>
      <c r="I47" s="838"/>
      <c r="J47" s="838"/>
      <c r="K47" s="838"/>
      <c r="L47" s="838"/>
      <c r="M47" s="838"/>
      <c r="N47" s="838"/>
      <c r="O47" s="838"/>
      <c r="P47" s="838"/>
      <c r="Q47" s="838"/>
      <c r="R47" s="838"/>
      <c r="S47" s="838"/>
      <c r="T47" s="838"/>
      <c r="U47" s="838"/>
      <c r="V47" s="838"/>
      <c r="W47" s="838"/>
      <c r="X47" s="838"/>
      <c r="Y47" s="838"/>
      <c r="Z47" s="838"/>
      <c r="AA47" s="838"/>
      <c r="AB47" s="848"/>
      <c r="AC47" s="848"/>
      <c r="AE47" s="949"/>
      <c r="AF47" s="950"/>
      <c r="AG47" s="950"/>
      <c r="AH47" s="951"/>
    </row>
    <row r="48" spans="1:35">
      <c r="D48" s="4"/>
      <c r="E48" s="839"/>
      <c r="F48" s="839"/>
      <c r="G48" s="839"/>
      <c r="H48" s="839"/>
      <c r="I48" s="839"/>
      <c r="J48" s="839"/>
      <c r="K48" s="839"/>
      <c r="L48" s="839"/>
      <c r="M48" s="839"/>
      <c r="N48" s="839"/>
      <c r="O48" s="839"/>
      <c r="P48" s="839"/>
      <c r="Q48" s="839"/>
      <c r="R48" s="839"/>
      <c r="S48" s="839"/>
      <c r="T48" s="839"/>
      <c r="U48" s="839"/>
      <c r="V48" s="839"/>
      <c r="W48" s="839"/>
      <c r="X48" s="839"/>
      <c r="Y48" s="839"/>
      <c r="Z48" s="839"/>
      <c r="AA48" s="839"/>
      <c r="AB48" s="704"/>
      <c r="AC48" s="704"/>
      <c r="AE48" s="949"/>
      <c r="AF48" s="950"/>
      <c r="AG48" s="950"/>
      <c r="AH48" s="951"/>
    </row>
    <row r="49" spans="1:41">
      <c r="D49" s="4"/>
      <c r="E49" s="840"/>
      <c r="F49" s="840"/>
      <c r="G49" s="840"/>
      <c r="H49" s="840"/>
      <c r="I49" s="840"/>
      <c r="J49" s="840"/>
      <c r="K49" s="840"/>
      <c r="L49" s="840"/>
      <c r="M49" s="840"/>
      <c r="N49" s="840"/>
      <c r="O49" s="840"/>
      <c r="P49" s="840"/>
      <c r="Q49" s="840"/>
      <c r="R49" s="840"/>
      <c r="S49" s="840"/>
      <c r="T49" s="840"/>
      <c r="U49" s="840"/>
      <c r="V49" s="840"/>
      <c r="W49" s="840"/>
      <c r="X49" s="840"/>
      <c r="Y49" s="840"/>
      <c r="Z49" s="840"/>
      <c r="AA49" s="840"/>
      <c r="AB49" s="841"/>
      <c r="AC49" s="841"/>
      <c r="AD49" s="2"/>
      <c r="AE49" s="949"/>
      <c r="AF49" s="950"/>
      <c r="AG49" s="950"/>
      <c r="AH49" s="951"/>
      <c r="AI49" s="55"/>
    </row>
    <row r="50" spans="1:41">
      <c r="D50" s="4"/>
      <c r="AE50" s="952"/>
      <c r="AF50" s="953"/>
      <c r="AG50" s="953"/>
      <c r="AH50" s="954"/>
    </row>
    <row r="51" spans="1:41">
      <c r="D51" s="4"/>
      <c r="Z51" s="849" t="s">
        <v>111</v>
      </c>
      <c r="AA51" s="850"/>
      <c r="AB51" s="850"/>
      <c r="AC51" s="850"/>
      <c r="AD51" s="850"/>
      <c r="AE51" s="850"/>
      <c r="AF51" s="850"/>
      <c r="AG51" s="850"/>
      <c r="AH51" s="851"/>
    </row>
    <row r="52" spans="1:41">
      <c r="D52" s="5"/>
      <c r="E52" s="6"/>
      <c r="F52" s="6"/>
      <c r="G52" s="6"/>
      <c r="H52" s="6"/>
      <c r="I52" s="6"/>
      <c r="J52" s="6"/>
      <c r="K52" s="6"/>
      <c r="L52" s="6"/>
      <c r="M52" s="6"/>
      <c r="N52" s="6"/>
      <c r="O52" s="6"/>
      <c r="P52" s="6"/>
      <c r="Q52" s="6"/>
      <c r="R52" s="6"/>
      <c r="S52" s="6"/>
      <c r="T52" s="6"/>
      <c r="U52" s="6"/>
      <c r="V52" s="6"/>
      <c r="W52" s="6"/>
      <c r="X52" s="6"/>
      <c r="Y52" s="6"/>
      <c r="Z52" s="852"/>
      <c r="AA52" s="853"/>
      <c r="AB52" s="853"/>
      <c r="AC52" s="853"/>
      <c r="AD52" s="853"/>
      <c r="AE52" s="853"/>
      <c r="AF52" s="853"/>
      <c r="AG52" s="853"/>
      <c r="AH52" s="854"/>
    </row>
    <row r="53" spans="1:41" ht="13.5" customHeight="1">
      <c r="D53" s="855" t="s">
        <v>398</v>
      </c>
      <c r="E53" s="856"/>
      <c r="F53" s="856"/>
      <c r="G53" s="856"/>
      <c r="H53" s="856"/>
      <c r="I53" s="856"/>
      <c r="J53" s="856"/>
      <c r="K53" s="856"/>
      <c r="L53" s="856"/>
      <c r="M53" s="856"/>
      <c r="N53" s="856"/>
      <c r="O53" s="856"/>
      <c r="P53" s="856"/>
      <c r="Q53" s="856"/>
      <c r="R53" s="856"/>
      <c r="S53" s="856"/>
      <c r="T53" s="856"/>
      <c r="U53" s="856"/>
      <c r="V53" s="856"/>
      <c r="W53" s="856"/>
      <c r="X53" s="856"/>
      <c r="Y53" s="857"/>
      <c r="Z53" s="970" t="str">
        <f>IF(ISBLANK('一括記入シート（最初）'!$C$14),"",'一括記入シート（最初）'!$C$14)</f>
        <v>○○水土里会</v>
      </c>
      <c r="AA53" s="971"/>
      <c r="AB53" s="971"/>
      <c r="AC53" s="971"/>
      <c r="AD53" s="971"/>
      <c r="AE53" s="971"/>
      <c r="AF53" s="971"/>
      <c r="AG53" s="971"/>
      <c r="AH53" s="972"/>
      <c r="AI53" s="351" t="s">
        <v>103</v>
      </c>
      <c r="AJ53" s="352"/>
      <c r="AK53" s="352"/>
      <c r="AL53" s="352"/>
      <c r="AM53" s="352"/>
      <c r="AN53" s="352"/>
      <c r="AO53" s="352"/>
    </row>
    <row r="54" spans="1:41" ht="13.5" customHeight="1">
      <c r="D54" s="858"/>
      <c r="E54" s="859"/>
      <c r="F54" s="859"/>
      <c r="G54" s="859"/>
      <c r="H54" s="859"/>
      <c r="I54" s="859"/>
      <c r="J54" s="859"/>
      <c r="K54" s="859"/>
      <c r="L54" s="859"/>
      <c r="M54" s="859"/>
      <c r="N54" s="859"/>
      <c r="O54" s="859"/>
      <c r="P54" s="859"/>
      <c r="Q54" s="859"/>
      <c r="R54" s="859"/>
      <c r="S54" s="859"/>
      <c r="T54" s="859"/>
      <c r="U54" s="859"/>
      <c r="V54" s="859"/>
      <c r="W54" s="859"/>
      <c r="X54" s="859"/>
      <c r="Y54" s="860"/>
      <c r="Z54" s="973"/>
      <c r="AA54" s="974"/>
      <c r="AB54" s="974"/>
      <c r="AC54" s="974"/>
      <c r="AD54" s="974"/>
      <c r="AE54" s="974"/>
      <c r="AF54" s="974"/>
      <c r="AG54" s="974"/>
      <c r="AH54" s="975"/>
    </row>
    <row r="55" spans="1:41" ht="13.5" customHeight="1">
      <c r="D55" s="858"/>
      <c r="E55" s="859"/>
      <c r="F55" s="859"/>
      <c r="G55" s="859"/>
      <c r="H55" s="859"/>
      <c r="I55" s="859"/>
      <c r="J55" s="859"/>
      <c r="K55" s="859"/>
      <c r="L55" s="859"/>
      <c r="M55" s="859"/>
      <c r="N55" s="859"/>
      <c r="O55" s="859"/>
      <c r="P55" s="859"/>
      <c r="Q55" s="859"/>
      <c r="R55" s="859"/>
      <c r="S55" s="859"/>
      <c r="T55" s="859"/>
      <c r="U55" s="859"/>
      <c r="V55" s="859"/>
      <c r="W55" s="859"/>
      <c r="X55" s="859"/>
      <c r="Y55" s="860"/>
      <c r="Z55" s="973"/>
      <c r="AA55" s="974"/>
      <c r="AB55" s="974"/>
      <c r="AC55" s="974"/>
      <c r="AD55" s="974"/>
      <c r="AE55" s="974"/>
      <c r="AF55" s="974"/>
      <c r="AG55" s="974"/>
      <c r="AH55" s="975"/>
    </row>
    <row r="56" spans="1:41" ht="17.25" customHeight="1">
      <c r="D56" s="861"/>
      <c r="E56" s="862"/>
      <c r="F56" s="862"/>
      <c r="G56" s="862"/>
      <c r="H56" s="862"/>
      <c r="I56" s="862"/>
      <c r="J56" s="862"/>
      <c r="K56" s="862"/>
      <c r="L56" s="862"/>
      <c r="M56" s="862"/>
      <c r="N56" s="862"/>
      <c r="O56" s="862"/>
      <c r="P56" s="862"/>
      <c r="Q56" s="862"/>
      <c r="R56" s="862"/>
      <c r="S56" s="862"/>
      <c r="T56" s="862"/>
      <c r="U56" s="862"/>
      <c r="V56" s="862"/>
      <c r="W56" s="862"/>
      <c r="X56" s="862"/>
      <c r="Y56" s="863"/>
      <c r="Z56" s="888"/>
      <c r="AA56" s="889"/>
      <c r="AB56" s="889"/>
      <c r="AC56" s="889"/>
      <c r="AD56" s="889"/>
      <c r="AE56" s="889"/>
      <c r="AF56" s="889"/>
      <c r="AG56" s="889"/>
      <c r="AH56" s="890"/>
    </row>
    <row r="57" spans="1:41">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4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837" t="s">
        <v>112</v>
      </c>
      <c r="AA58" s="837"/>
      <c r="AB58" s="837"/>
      <c r="AC58" s="837"/>
      <c r="AD58" s="837"/>
      <c r="AE58" s="837"/>
      <c r="AF58" s="837"/>
      <c r="AG58" s="837"/>
      <c r="AH58" s="837"/>
    </row>
    <row r="59" spans="1:41">
      <c r="A59" s="53"/>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4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699" t="s">
        <v>113</v>
      </c>
      <c r="AA60" s="699"/>
      <c r="AB60" s="699"/>
      <c r="AC60" s="699"/>
      <c r="AD60" s="699"/>
      <c r="AE60" s="699"/>
      <c r="AF60" s="699"/>
      <c r="AG60" s="699"/>
      <c r="AH60" s="699"/>
    </row>
  </sheetData>
  <mergeCells count="57">
    <mergeCell ref="J9:AD12"/>
    <mergeCell ref="U23:Y23"/>
    <mergeCell ref="Q17:T18"/>
    <mergeCell ref="Q19:T20"/>
    <mergeCell ref="E47:AC49"/>
    <mergeCell ref="N34:Q37"/>
    <mergeCell ref="R34:U37"/>
    <mergeCell ref="U18:Y18"/>
    <mergeCell ref="E44:AC46"/>
    <mergeCell ref="A1:C2"/>
    <mergeCell ref="N32:Q33"/>
    <mergeCell ref="R32:U33"/>
    <mergeCell ref="V32:Y33"/>
    <mergeCell ref="D13:I16"/>
    <mergeCell ref="Q21:T24"/>
    <mergeCell ref="T13:AD16"/>
    <mergeCell ref="P29:AG30"/>
    <mergeCell ref="E28:O28"/>
    <mergeCell ref="P28:AG28"/>
    <mergeCell ref="AD32:AG33"/>
    <mergeCell ref="S5:V8"/>
    <mergeCell ref="W6:AD7"/>
    <mergeCell ref="D1:AH2"/>
    <mergeCell ref="D3:AH4"/>
    <mergeCell ref="AE5:AH12"/>
    <mergeCell ref="Z60:AH60"/>
    <mergeCell ref="E25:O27"/>
    <mergeCell ref="X26:Y26"/>
    <mergeCell ref="Z51:AH52"/>
    <mergeCell ref="E29:O30"/>
    <mergeCell ref="V34:Y37"/>
    <mergeCell ref="Z32:AC33"/>
    <mergeCell ref="Z53:AH56"/>
    <mergeCell ref="AD34:AG37"/>
    <mergeCell ref="F32:K35"/>
    <mergeCell ref="E41:AC43"/>
    <mergeCell ref="AE43:AH45"/>
    <mergeCell ref="D53:Y56"/>
    <mergeCell ref="E38:AG40"/>
    <mergeCell ref="AE46:AH50"/>
    <mergeCell ref="Z34:AC37"/>
    <mergeCell ref="AI3:AP4"/>
    <mergeCell ref="D9:I12"/>
    <mergeCell ref="Z58:AH58"/>
    <mergeCell ref="D17:G20"/>
    <mergeCell ref="H17:K20"/>
    <mergeCell ref="L17:P20"/>
    <mergeCell ref="Z17:AD20"/>
    <mergeCell ref="U19:Y19"/>
    <mergeCell ref="H21:K24"/>
    <mergeCell ref="L21:P24"/>
    <mergeCell ref="J13:S16"/>
    <mergeCell ref="Z21:AD24"/>
    <mergeCell ref="D21:G24"/>
    <mergeCell ref="U22:Y22"/>
    <mergeCell ref="D5:I8"/>
    <mergeCell ref="J5:R8"/>
  </mergeCells>
  <phoneticPr fontId="60"/>
  <hyperlinks>
    <hyperlink ref="Z58:AH58" location="関係書類一覧表!Print_Area" display="関係書類一覧表!Print_Area" xr:uid="{0E4733C6-D163-4482-B7E1-F07505E4ED9E}"/>
    <hyperlink ref="Z60:AH60" location="'一括記入シート（最初に記入してください）'!A1" display="'一括記入シート（最初に記入してください）'!A1" xr:uid="{8627C124-106A-4859-8077-42BF560BB718}"/>
  </hyperlinks>
  <pageMargins left="0.68" right="0.39305555555555555" top="0.78" bottom="0.59027777777777779" header="0.51180555555555562" footer="0.51180555555555562"/>
  <pageSetup paperSize="9" scale="99" firstPageNumber="4294963191"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B034-4A27-4231-BE10-9BD71DA00001}">
  <sheetPr>
    <tabColor theme="3" tint="0.79998168889431442"/>
  </sheetPr>
  <dimension ref="A1:BS197"/>
  <sheetViews>
    <sheetView workbookViewId="0">
      <selection activeCell="F39" sqref="F39:M39"/>
    </sheetView>
  </sheetViews>
  <sheetFormatPr defaultRowHeight="13.2"/>
  <cols>
    <col min="1" max="36" width="2.6640625" customWidth="1"/>
    <col min="37" max="37" width="2.6640625" style="53" customWidth="1"/>
    <col min="38" max="71" width="9" style="53" bestFit="1" customWidth="1"/>
  </cols>
  <sheetData>
    <row r="1" spans="1:43">
      <c r="A1" s="1448" t="s">
        <v>240</v>
      </c>
      <c r="B1" s="1448"/>
      <c r="C1" s="1448"/>
      <c r="D1" s="1448"/>
      <c r="E1" s="1448"/>
      <c r="F1" s="1448"/>
      <c r="G1" s="1448"/>
      <c r="H1" s="1448"/>
      <c r="I1" s="1448"/>
      <c r="J1" s="1448"/>
      <c r="K1" s="1448"/>
      <c r="L1" s="1448"/>
      <c r="M1" s="1448"/>
      <c r="N1" s="1448"/>
      <c r="O1" s="1448"/>
      <c r="P1" s="1448"/>
      <c r="Q1" s="1448"/>
      <c r="R1" s="1448"/>
      <c r="S1" s="1448"/>
      <c r="T1" s="1448"/>
      <c r="U1" s="1448"/>
      <c r="V1" s="1448"/>
      <c r="W1" s="1448"/>
      <c r="X1" s="1448"/>
      <c r="Y1" s="1448"/>
      <c r="Z1" s="1448"/>
      <c r="AA1" s="1448"/>
      <c r="AB1" s="1448"/>
      <c r="AC1" s="1448"/>
      <c r="AD1" s="1448"/>
      <c r="AE1" s="1448"/>
      <c r="AF1" s="1448"/>
      <c r="AG1" s="1448"/>
      <c r="AH1" s="1448"/>
      <c r="AI1" s="1448"/>
      <c r="AJ1" s="1448"/>
      <c r="AK1" s="358" t="s">
        <v>870</v>
      </c>
      <c r="AL1" s="352"/>
      <c r="AM1" s="352"/>
      <c r="AN1" s="352"/>
      <c r="AO1" s="352"/>
    </row>
    <row r="2" spans="1:43">
      <c r="A2" s="1448"/>
      <c r="B2" s="1448"/>
      <c r="C2" s="1448"/>
      <c r="D2" s="1448"/>
      <c r="E2" s="1448"/>
      <c r="F2" s="1448"/>
      <c r="G2" s="1448"/>
      <c r="H2" s="1448"/>
      <c r="I2" s="1448"/>
      <c r="J2" s="1448"/>
      <c r="K2" s="1448"/>
      <c r="L2" s="1448"/>
      <c r="M2" s="1448"/>
      <c r="N2" s="1448"/>
      <c r="O2" s="1448"/>
      <c r="P2" s="1448"/>
      <c r="Q2" s="1448"/>
      <c r="R2" s="1448"/>
      <c r="S2" s="1448"/>
      <c r="T2" s="1448"/>
      <c r="U2" s="1448"/>
      <c r="V2" s="1448"/>
      <c r="W2" s="1448"/>
      <c r="X2" s="1448"/>
      <c r="Y2" s="1448"/>
      <c r="Z2" s="1448"/>
      <c r="AA2" s="1448"/>
      <c r="AB2" s="1448"/>
      <c r="AC2" s="1448"/>
      <c r="AD2" s="1448"/>
      <c r="AE2" s="1448"/>
      <c r="AF2" s="1448"/>
      <c r="AG2" s="1448"/>
      <c r="AH2" s="1448"/>
      <c r="AI2" s="1448"/>
      <c r="AJ2" s="1448"/>
      <c r="AK2" s="351" t="s">
        <v>241</v>
      </c>
      <c r="AL2" s="352"/>
      <c r="AM2" s="352"/>
      <c r="AN2" s="352"/>
      <c r="AO2" s="352"/>
    </row>
    <row r="3" spans="1:43" ht="12.75" customHeight="1">
      <c r="A3" s="164"/>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218" t="s">
        <v>737</v>
      </c>
      <c r="AL3" s="1218"/>
      <c r="AM3" s="1218"/>
      <c r="AN3" s="1218"/>
      <c r="AO3" s="1218"/>
      <c r="AP3" s="1218"/>
    </row>
    <row r="4" spans="1:43" ht="13.5" customHeight="1">
      <c r="A4" s="1012" t="s">
        <v>115</v>
      </c>
      <c r="B4" s="1012"/>
      <c r="C4" s="1012"/>
      <c r="D4" s="1012"/>
      <c r="E4" s="1012"/>
      <c r="F4" s="1012"/>
      <c r="G4" s="842" t="str">
        <f>IF(ISBLANK('一括記入シート（最初）'!$C$14),"○○○○○○○",'一括記入シート（最初）'!$C$14)</f>
        <v>○○水土里会</v>
      </c>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4"/>
      <c r="AK4" s="1218"/>
      <c r="AL4" s="1218"/>
      <c r="AM4" s="1218"/>
      <c r="AN4" s="1218"/>
      <c r="AO4" s="1218"/>
      <c r="AP4" s="1218"/>
    </row>
    <row r="5" spans="1:43" ht="14.4">
      <c r="A5" s="1012"/>
      <c r="B5" s="1012"/>
      <c r="C5" s="1012"/>
      <c r="D5" s="1012"/>
      <c r="E5" s="1012"/>
      <c r="F5" s="1012"/>
      <c r="G5" s="192"/>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93"/>
      <c r="AK5" s="62"/>
    </row>
    <row r="6" spans="1:43" ht="14.4">
      <c r="A6" s="1012"/>
      <c r="B6" s="1012"/>
      <c r="C6" s="1012"/>
      <c r="D6" s="1012"/>
      <c r="E6" s="1012"/>
      <c r="F6" s="1012"/>
      <c r="G6" s="1027" t="s">
        <v>95</v>
      </c>
      <c r="H6" s="1026"/>
      <c r="I6" s="1386" t="str">
        <f>IF(ISBLANK('一括記入シート（最初）'!$C$39),"",'一括記入シート（最初）'!$C$39)</f>
        <v>〇〇</v>
      </c>
      <c r="J6" s="1386"/>
      <c r="K6" s="1386"/>
      <c r="L6" s="1386"/>
      <c r="M6" s="1386"/>
      <c r="N6" s="1386"/>
      <c r="O6" s="168"/>
      <c r="P6" s="1026" t="s">
        <v>96</v>
      </c>
      <c r="Q6" s="1026"/>
      <c r="R6" s="853" t="str">
        <f>IF(ISBLANK('一括記入シート（最初）'!$C$40),"",'一括記入シート（最初）'!$C$40)</f>
        <v>○○○○</v>
      </c>
      <c r="S6" s="853"/>
      <c r="T6" s="853"/>
      <c r="U6" s="853"/>
      <c r="V6" s="853"/>
      <c r="W6" s="853"/>
      <c r="X6" s="853"/>
      <c r="Y6" s="853"/>
      <c r="Z6" s="853"/>
      <c r="AA6" s="853"/>
      <c r="AB6" s="168"/>
      <c r="AC6" s="168"/>
      <c r="AD6" s="168"/>
      <c r="AE6" s="168"/>
      <c r="AF6" s="168"/>
      <c r="AG6" s="168"/>
      <c r="AH6" s="168"/>
      <c r="AI6" s="168"/>
      <c r="AJ6" s="194"/>
      <c r="AK6" s="62"/>
    </row>
    <row r="7" spans="1:43" ht="14.4">
      <c r="A7" s="1012" t="s">
        <v>116</v>
      </c>
      <c r="B7" s="1012"/>
      <c r="C7" s="1012"/>
      <c r="D7" s="1012"/>
      <c r="E7" s="1012"/>
      <c r="F7" s="1012"/>
      <c r="G7" s="1009" t="s">
        <v>308</v>
      </c>
      <c r="H7" s="1010"/>
      <c r="I7" s="1002"/>
      <c r="J7" s="1002"/>
      <c r="K7" s="195" t="s">
        <v>70</v>
      </c>
      <c r="L7" s="1002"/>
      <c r="M7" s="1002"/>
      <c r="N7" s="195" t="s">
        <v>71</v>
      </c>
      <c r="O7" s="1002"/>
      <c r="P7" s="1002"/>
      <c r="Q7" s="196" t="s">
        <v>72</v>
      </c>
      <c r="R7" s="1012" t="s">
        <v>294</v>
      </c>
      <c r="S7" s="1012"/>
      <c r="T7" s="1012"/>
      <c r="U7" s="1012"/>
      <c r="V7" s="1012"/>
      <c r="W7" s="1012"/>
      <c r="X7" s="1009" t="s">
        <v>308</v>
      </c>
      <c r="Y7" s="1010"/>
      <c r="Z7" s="1002"/>
      <c r="AA7" s="1002"/>
      <c r="AB7" s="195" t="s">
        <v>70</v>
      </c>
      <c r="AC7" s="1002"/>
      <c r="AD7" s="1002"/>
      <c r="AE7" s="195" t="s">
        <v>71</v>
      </c>
      <c r="AF7" s="1002"/>
      <c r="AG7" s="1002"/>
      <c r="AH7" s="196" t="s">
        <v>72</v>
      </c>
      <c r="AI7" s="1006"/>
      <c r="AJ7" s="1006"/>
      <c r="AK7" s="62"/>
    </row>
    <row r="8" spans="1:43" ht="14.4">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62"/>
    </row>
    <row r="9" spans="1:43" ht="14.4">
      <c r="A9" s="1013" t="s">
        <v>300</v>
      </c>
      <c r="B9" s="1013"/>
      <c r="C9" s="1003" t="str">
        <f>IF(ISBLANK('一括記入シート（最初）'!$C$41),"",'一括記入シート（最初）'!$C$41)</f>
        <v>代表</v>
      </c>
      <c r="D9" s="1004"/>
      <c r="E9" s="1005"/>
      <c r="F9" s="1003" t="str">
        <f>IF(ISBLANK('一括記入シート（最初）'!$C$42),"",'一括記入シート（最初）'!$C$42)</f>
        <v>副代表</v>
      </c>
      <c r="G9" s="1004"/>
      <c r="H9" s="1005"/>
      <c r="I9" s="1003" t="str">
        <f>IF(ISBLANK('一括記入シート（最初）'!$C$43),"",'一括記入シート（最初）'!$C$43)</f>
        <v>事務局長</v>
      </c>
      <c r="J9" s="1004"/>
      <c r="K9" s="1005"/>
      <c r="L9" s="1003" t="str">
        <f>IF(ISBLANK('一括記入シート（最初）'!$C$44),"",'一括記入シート（最初）'!$C$44)</f>
        <v>会計</v>
      </c>
      <c r="M9" s="1004"/>
      <c r="N9" s="1005"/>
      <c r="O9" s="1003" t="str">
        <f>IF(ISBLANK('一括記入シート（最初）'!$C$45),"",'一括記入シート（最初）'!$C$45)</f>
        <v>　担当者（工事）</v>
      </c>
      <c r="P9" s="1004"/>
      <c r="Q9" s="1005"/>
      <c r="R9" s="1003" t="str">
        <f>IF(ISBLANK('一括記入シート（最初）'!$C$46),"",'一括記入シート（最初）'!$C$46)</f>
        <v/>
      </c>
      <c r="S9" s="1004"/>
      <c r="T9" s="1005"/>
      <c r="U9" s="1003" t="str">
        <f>IF(ISBLANK('一括記入シート（最初）'!$C$47),"",'一括記入シート（最初）'!$C$47)</f>
        <v/>
      </c>
      <c r="V9" s="1004"/>
      <c r="W9" s="1005"/>
      <c r="X9" s="1003" t="str">
        <f>IF(ISBLANK('一括記入シート（最初）'!$C$48),"",'一括記入シート（最初）'!$C$48)</f>
        <v/>
      </c>
      <c r="Y9" s="1004"/>
      <c r="Z9" s="1005"/>
      <c r="AA9" s="1003" t="str">
        <f>IF(ISBLANK('一括記入シート（最初）'!$C$49),"",'一括記入シート（最初）'!$C$49)</f>
        <v/>
      </c>
      <c r="AB9" s="1004"/>
      <c r="AC9" s="1005"/>
      <c r="AD9" s="1003" t="str">
        <f>IF(ISBLANK('一括記入シート（最初）'!$C$50),"",'一括記入シート（最初）'!$C$50)</f>
        <v/>
      </c>
      <c r="AE9" s="1004"/>
      <c r="AF9" s="1005"/>
      <c r="AG9" s="192"/>
      <c r="AH9" s="147"/>
      <c r="AI9" s="147"/>
      <c r="AJ9" s="147"/>
      <c r="AK9" s="62"/>
    </row>
    <row r="10" spans="1:43" ht="14.4">
      <c r="A10" s="1013"/>
      <c r="B10" s="1013"/>
      <c r="C10" s="1006"/>
      <c r="D10" s="1006"/>
      <c r="E10" s="1006"/>
      <c r="F10" s="1006"/>
      <c r="G10" s="1006"/>
      <c r="H10" s="1006"/>
      <c r="I10" s="1006"/>
      <c r="J10" s="1006"/>
      <c r="K10" s="1006"/>
      <c r="L10" s="1006"/>
      <c r="M10" s="1006"/>
      <c r="N10" s="1006"/>
      <c r="O10" s="1006"/>
      <c r="P10" s="1006"/>
      <c r="Q10" s="1006"/>
      <c r="R10" s="1006"/>
      <c r="S10" s="1006"/>
      <c r="T10" s="1006"/>
      <c r="U10" s="1006"/>
      <c r="V10" s="1006"/>
      <c r="W10" s="1006"/>
      <c r="X10" s="1006"/>
      <c r="Y10" s="1006"/>
      <c r="Z10" s="1006"/>
      <c r="AA10" s="1006"/>
      <c r="AB10" s="1006"/>
      <c r="AC10" s="1006"/>
      <c r="AD10" s="1006"/>
      <c r="AE10" s="1006"/>
      <c r="AF10" s="1006"/>
      <c r="AG10" s="192"/>
      <c r="AH10" s="147"/>
      <c r="AI10" s="147"/>
      <c r="AJ10" s="147"/>
      <c r="AK10" s="62"/>
    </row>
    <row r="11" spans="1:43" ht="14.4">
      <c r="A11" s="1013"/>
      <c r="B11" s="1013"/>
      <c r="C11" s="1006"/>
      <c r="D11" s="1006"/>
      <c r="E11" s="1006"/>
      <c r="F11" s="1006"/>
      <c r="G11" s="1006"/>
      <c r="H11" s="1006"/>
      <c r="I11" s="1006"/>
      <c r="J11" s="1006"/>
      <c r="K11" s="1006"/>
      <c r="L11" s="1006"/>
      <c r="M11" s="1006"/>
      <c r="N11" s="1006"/>
      <c r="O11" s="1006"/>
      <c r="P11" s="1006"/>
      <c r="Q11" s="1006"/>
      <c r="R11" s="1006"/>
      <c r="S11" s="1006"/>
      <c r="T11" s="1006"/>
      <c r="U11" s="1006"/>
      <c r="V11" s="1006"/>
      <c r="W11" s="1006"/>
      <c r="X11" s="1006"/>
      <c r="Y11" s="1006"/>
      <c r="Z11" s="1006"/>
      <c r="AA11" s="1006"/>
      <c r="AB11" s="1006"/>
      <c r="AC11" s="1006"/>
      <c r="AD11" s="1006"/>
      <c r="AE11" s="1006"/>
      <c r="AF11" s="1006"/>
      <c r="AG11" s="192"/>
      <c r="AH11" s="147"/>
      <c r="AI11" s="147"/>
      <c r="AJ11" s="147"/>
      <c r="AK11" s="62"/>
    </row>
    <row r="12" spans="1:43" ht="14.4">
      <c r="A12" s="1013"/>
      <c r="B12" s="1013"/>
      <c r="C12" s="1006"/>
      <c r="D12" s="1006"/>
      <c r="E12" s="1006"/>
      <c r="F12" s="1006"/>
      <c r="G12" s="1006"/>
      <c r="H12" s="1006"/>
      <c r="I12" s="1006"/>
      <c r="J12" s="1006"/>
      <c r="K12" s="1006"/>
      <c r="L12" s="1006"/>
      <c r="M12" s="1006"/>
      <c r="N12" s="1006"/>
      <c r="O12" s="1006"/>
      <c r="P12" s="1006"/>
      <c r="Q12" s="1006"/>
      <c r="R12" s="1006"/>
      <c r="S12" s="1006"/>
      <c r="T12" s="1006"/>
      <c r="U12" s="1006"/>
      <c r="V12" s="1006"/>
      <c r="W12" s="1006"/>
      <c r="X12" s="1006"/>
      <c r="Y12" s="1006"/>
      <c r="Z12" s="1006"/>
      <c r="AA12" s="1006"/>
      <c r="AB12" s="1006"/>
      <c r="AC12" s="1006"/>
      <c r="AD12" s="1006"/>
      <c r="AE12" s="1006"/>
      <c r="AF12" s="1006"/>
      <c r="AG12" s="192"/>
      <c r="AH12" s="147"/>
      <c r="AI12" s="147"/>
      <c r="AJ12" s="147"/>
      <c r="AK12" s="62"/>
    </row>
    <row r="13" spans="1:43" ht="14.4">
      <c r="A13" s="1013"/>
      <c r="B13" s="1013"/>
      <c r="C13" s="1006"/>
      <c r="D13" s="1006"/>
      <c r="E13" s="1006"/>
      <c r="F13" s="1006"/>
      <c r="G13" s="1006"/>
      <c r="H13" s="1006"/>
      <c r="I13" s="1006"/>
      <c r="J13" s="1006"/>
      <c r="K13" s="1006"/>
      <c r="L13" s="1006"/>
      <c r="M13" s="1006"/>
      <c r="N13" s="1006"/>
      <c r="O13" s="1006"/>
      <c r="P13" s="1006"/>
      <c r="Q13" s="1006"/>
      <c r="R13" s="1006"/>
      <c r="S13" s="1006"/>
      <c r="T13" s="1006"/>
      <c r="U13" s="1006"/>
      <c r="V13" s="1006"/>
      <c r="W13" s="1006"/>
      <c r="X13" s="1006"/>
      <c r="Y13" s="1006"/>
      <c r="Z13" s="1006"/>
      <c r="AA13" s="1006"/>
      <c r="AB13" s="1006"/>
      <c r="AC13" s="1006"/>
      <c r="AD13" s="1006"/>
      <c r="AE13" s="1006"/>
      <c r="AF13" s="1006"/>
      <c r="AG13" s="192"/>
      <c r="AH13" s="147"/>
      <c r="AI13" s="147"/>
      <c r="AJ13" s="147"/>
      <c r="AK13" s="62"/>
    </row>
    <row r="14" spans="1:43" ht="14.4">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62"/>
    </row>
    <row r="15" spans="1:43" ht="16.2">
      <c r="A15" s="147"/>
      <c r="B15" s="147"/>
      <c r="C15" s="147"/>
      <c r="D15" s="147"/>
      <c r="E15" s="147"/>
      <c r="F15" s="147"/>
      <c r="G15" s="147"/>
      <c r="H15" s="147"/>
      <c r="I15" s="147"/>
      <c r="J15" s="147"/>
      <c r="K15" s="147"/>
      <c r="L15" s="147"/>
      <c r="M15" s="147"/>
      <c r="N15" s="147"/>
      <c r="O15" s="147"/>
      <c r="P15" s="147"/>
      <c r="Q15" s="147"/>
      <c r="R15" s="147"/>
      <c r="S15" s="147"/>
      <c r="T15" s="147"/>
      <c r="U15" s="147"/>
      <c r="V15" s="147" t="s">
        <v>242</v>
      </c>
      <c r="W15" s="147"/>
      <c r="X15" s="147"/>
      <c r="Y15" s="147"/>
      <c r="Z15" s="164" t="str">
        <f>IF(ISBLANK('一括記入シート（最初）'!$B$96),"○",'一括記入シート（最初）'!$B$96)</f>
        <v>○</v>
      </c>
      <c r="AA15" s="147"/>
      <c r="AB15" s="147"/>
      <c r="AC15" s="147"/>
      <c r="AD15" s="147"/>
      <c r="AE15" s="147"/>
      <c r="AF15" s="147"/>
      <c r="AG15" s="147"/>
      <c r="AH15" s="147"/>
      <c r="AI15" s="147"/>
      <c r="AJ15" s="147"/>
      <c r="AK15" s="379" t="s">
        <v>243</v>
      </c>
      <c r="AL15" s="352"/>
      <c r="AM15" s="352"/>
      <c r="AN15" s="352"/>
      <c r="AO15" s="352"/>
      <c r="AP15" s="352"/>
      <c r="AQ15" s="352"/>
    </row>
    <row r="16" spans="1:43" ht="14.4">
      <c r="A16" s="1006"/>
      <c r="B16" s="1006"/>
      <c r="C16" s="1006"/>
      <c r="D16" s="1006"/>
      <c r="E16" s="1006"/>
      <c r="F16" s="1006"/>
      <c r="G16" s="1006"/>
      <c r="H16" s="1012" t="s">
        <v>82</v>
      </c>
      <c r="I16" s="1012"/>
      <c r="J16" s="1012"/>
      <c r="K16" s="1012"/>
      <c r="L16" s="1012"/>
      <c r="M16" s="1012"/>
      <c r="N16" s="1012"/>
      <c r="O16" s="1012"/>
      <c r="P16" s="1012"/>
      <c r="Q16" s="1012"/>
      <c r="R16" s="1012" t="s">
        <v>83</v>
      </c>
      <c r="S16" s="1012"/>
      <c r="T16" s="1012"/>
      <c r="U16" s="1012"/>
      <c r="V16" s="1012"/>
      <c r="W16" s="1012"/>
      <c r="X16" s="1012"/>
      <c r="Y16" s="1012"/>
      <c r="Z16" s="1012"/>
      <c r="AA16" s="1012"/>
      <c r="AB16" s="1012" t="s">
        <v>84</v>
      </c>
      <c r="AC16" s="1012"/>
      <c r="AD16" s="1012"/>
      <c r="AE16" s="1012"/>
      <c r="AF16" s="1012"/>
      <c r="AG16" s="1012"/>
      <c r="AH16" s="1012"/>
      <c r="AI16" s="1012"/>
      <c r="AJ16" s="1012"/>
      <c r="AK16" s="62"/>
    </row>
    <row r="17" spans="1:37" ht="14.4">
      <c r="A17" s="1442" t="s">
        <v>615</v>
      </c>
      <c r="B17" s="1443"/>
      <c r="C17" s="1038" t="s">
        <v>244</v>
      </c>
      <c r="D17" s="1006"/>
      <c r="E17" s="1006"/>
      <c r="F17" s="1006"/>
      <c r="G17" s="1006"/>
      <c r="H17" s="1400">
        <f>IF(ISBLANK('一括記入シート（最初）'!$C$99),"",'一括記入シート（最初）'!$C$99)</f>
        <v>454545.45454545453</v>
      </c>
      <c r="I17" s="1400"/>
      <c r="J17" s="1400"/>
      <c r="K17" s="1400"/>
      <c r="L17" s="1400"/>
      <c r="M17" s="1400"/>
      <c r="N17" s="1400"/>
      <c r="O17" s="1400"/>
      <c r="P17" s="1400"/>
      <c r="Q17" s="1400"/>
      <c r="R17" s="1400" t="str">
        <f>IF(ISBLANK('一括記入シート（最初）'!$D$99),"",'一括記入シート（最初）'!$D$99)</f>
        <v/>
      </c>
      <c r="S17" s="1400"/>
      <c r="T17" s="1400"/>
      <c r="U17" s="1400"/>
      <c r="V17" s="1400"/>
      <c r="W17" s="1400"/>
      <c r="X17" s="1400"/>
      <c r="Y17" s="1400"/>
      <c r="Z17" s="1400"/>
      <c r="AA17" s="1400"/>
      <c r="AB17" s="1400" t="str">
        <f>IF(ISBLANK('一括記入シート（最初）'!$D$99),"",'一括記入シート（最初）'!$E$99)</f>
        <v/>
      </c>
      <c r="AC17" s="1400"/>
      <c r="AD17" s="1400"/>
      <c r="AE17" s="1400"/>
      <c r="AF17" s="1400"/>
      <c r="AG17" s="1400"/>
      <c r="AH17" s="1400"/>
      <c r="AI17" s="1400"/>
      <c r="AJ17" s="1400"/>
      <c r="AK17" s="62"/>
    </row>
    <row r="18" spans="1:37" ht="14.4">
      <c r="A18" s="1444"/>
      <c r="B18" s="1445"/>
      <c r="C18" s="1006"/>
      <c r="D18" s="1006"/>
      <c r="E18" s="1006"/>
      <c r="F18" s="1006"/>
      <c r="G18" s="1006"/>
      <c r="H18" s="1398">
        <f>IF(ISBLANK('一括記入シート（最初）'!$C$100),"",'一括記入シート（最初）'!$C$100)</f>
        <v>45454.54545454547</v>
      </c>
      <c r="I18" s="1398"/>
      <c r="J18" s="1398"/>
      <c r="K18" s="1398"/>
      <c r="L18" s="1398"/>
      <c r="M18" s="1398"/>
      <c r="N18" s="1398"/>
      <c r="O18" s="1398"/>
      <c r="P18" s="1398"/>
      <c r="Q18" s="1398"/>
      <c r="R18" s="1398" t="str">
        <f>IF(ISBLANK('一括記入シート（最初）'!$D$99),"",'一括記入シート（最初）'!$D$100)</f>
        <v/>
      </c>
      <c r="S18" s="1398"/>
      <c r="T18" s="1398"/>
      <c r="U18" s="1398"/>
      <c r="V18" s="1398"/>
      <c r="W18" s="1398"/>
      <c r="X18" s="1398"/>
      <c r="Y18" s="1398"/>
      <c r="Z18" s="1398"/>
      <c r="AA18" s="1398"/>
      <c r="AB18" s="1398" t="str">
        <f>IF(ISBLANK('一括記入シート（最初）'!$D$99),"",'一括記入シート（最初）'!$E$100)</f>
        <v/>
      </c>
      <c r="AC18" s="1398"/>
      <c r="AD18" s="1398"/>
      <c r="AE18" s="1398"/>
      <c r="AF18" s="1398"/>
      <c r="AG18" s="1398"/>
      <c r="AH18" s="1398"/>
      <c r="AI18" s="1398"/>
      <c r="AJ18" s="1398"/>
      <c r="AK18" s="62"/>
    </row>
    <row r="19" spans="1:37" ht="14.4">
      <c r="A19" s="1446"/>
      <c r="B19" s="1447"/>
      <c r="C19" s="1006"/>
      <c r="D19" s="1006"/>
      <c r="E19" s="1006"/>
      <c r="F19" s="1006"/>
      <c r="G19" s="1006"/>
      <c r="H19" s="1399">
        <f>IF(ISBLANK('一括記入シート（最初）'!$C$101),"",'一括記入シート（最初）'!$C$101)</f>
        <v>500000</v>
      </c>
      <c r="I19" s="1399"/>
      <c r="J19" s="1399"/>
      <c r="K19" s="1399"/>
      <c r="L19" s="1399"/>
      <c r="M19" s="1399"/>
      <c r="N19" s="1399"/>
      <c r="O19" s="1399"/>
      <c r="P19" s="1399"/>
      <c r="Q19" s="1399"/>
      <c r="R19" s="1399" t="str">
        <f>IF(ISBLANK('一括記入シート（最初）'!$D$99),"",'一括記入シート（最初）'!$D$101)</f>
        <v/>
      </c>
      <c r="S19" s="1399"/>
      <c r="T19" s="1399"/>
      <c r="U19" s="1399"/>
      <c r="V19" s="1399"/>
      <c r="W19" s="1399"/>
      <c r="X19" s="1399"/>
      <c r="Y19" s="1399"/>
      <c r="Z19" s="1399"/>
      <c r="AA19" s="1399"/>
      <c r="AB19" s="1399" t="str">
        <f>IF(ISBLANK('一括記入シート（最初）'!$D$99),"",'一括記入シート（最初）'!$E$101)</f>
        <v/>
      </c>
      <c r="AC19" s="1399"/>
      <c r="AD19" s="1399"/>
      <c r="AE19" s="1399"/>
      <c r="AF19" s="1399"/>
      <c r="AG19" s="1399"/>
      <c r="AH19" s="1399"/>
      <c r="AI19" s="1399"/>
      <c r="AJ19" s="1399"/>
      <c r="AK19" s="62"/>
    </row>
    <row r="20" spans="1:37" ht="14.4">
      <c r="A20" s="1432" t="s">
        <v>77</v>
      </c>
      <c r="B20" s="1432"/>
      <c r="C20" s="1038" t="s">
        <v>244</v>
      </c>
      <c r="D20" s="1006"/>
      <c r="E20" s="1006"/>
      <c r="F20" s="1006"/>
      <c r="G20" s="1006"/>
      <c r="H20" s="1400">
        <f>IF(ISBLANK('一括記入シート（最初）'!$C$104),"",'一括記入シート（最初）'!$C$104)</f>
        <v>1000000</v>
      </c>
      <c r="I20" s="1400"/>
      <c r="J20" s="1400"/>
      <c r="K20" s="1400"/>
      <c r="L20" s="1400"/>
      <c r="M20" s="1400"/>
      <c r="N20" s="1400"/>
      <c r="O20" s="1400"/>
      <c r="P20" s="1400"/>
      <c r="Q20" s="1400"/>
      <c r="R20" s="1400" t="str">
        <f>IF(ISBLANK('一括記入シート（最初）'!$D$104),"",'一括記入シート（最初）'!$D$104)</f>
        <v/>
      </c>
      <c r="S20" s="1400"/>
      <c r="T20" s="1400"/>
      <c r="U20" s="1400"/>
      <c r="V20" s="1400"/>
      <c r="W20" s="1400"/>
      <c r="X20" s="1400"/>
      <c r="Y20" s="1400"/>
      <c r="Z20" s="1400"/>
      <c r="AA20" s="1400"/>
      <c r="AB20" s="1400" t="str">
        <f>IF(ISBLANK('一括記入シート（最初）'!$D$104),"",'一括記入シート（最初）'!$E$104)</f>
        <v/>
      </c>
      <c r="AC20" s="1400"/>
      <c r="AD20" s="1400"/>
      <c r="AE20" s="1400"/>
      <c r="AF20" s="1400"/>
      <c r="AG20" s="1400"/>
      <c r="AH20" s="1400"/>
      <c r="AI20" s="1400"/>
      <c r="AJ20" s="1400"/>
      <c r="AK20" s="62"/>
    </row>
    <row r="21" spans="1:37" ht="14.4">
      <c r="A21" s="1432"/>
      <c r="B21" s="1432"/>
      <c r="C21" s="1006"/>
      <c r="D21" s="1006"/>
      <c r="E21" s="1006"/>
      <c r="F21" s="1006"/>
      <c r="G21" s="1006"/>
      <c r="H21" s="1398">
        <f>IF(ISBLANK('一括記入シート（最初）'!$C$105),"",'一括記入シート（最初）'!$C$105)</f>
        <v>100000</v>
      </c>
      <c r="I21" s="1398"/>
      <c r="J21" s="1398"/>
      <c r="K21" s="1398"/>
      <c r="L21" s="1398"/>
      <c r="M21" s="1398"/>
      <c r="N21" s="1398"/>
      <c r="O21" s="1398"/>
      <c r="P21" s="1398"/>
      <c r="Q21" s="1398"/>
      <c r="R21" s="1398" t="str">
        <f>IF(ISBLANK('一括記入シート（最初）'!$D$104),"",'一括記入シート（最初）'!$D$105)</f>
        <v/>
      </c>
      <c r="S21" s="1398"/>
      <c r="T21" s="1398"/>
      <c r="U21" s="1398"/>
      <c r="V21" s="1398"/>
      <c r="W21" s="1398"/>
      <c r="X21" s="1398"/>
      <c r="Y21" s="1398"/>
      <c r="Z21" s="1398"/>
      <c r="AA21" s="1398"/>
      <c r="AB21" s="1398" t="str">
        <f>IF(ISBLANK('一括記入シート（最初）'!$D$104),"",'一括記入シート（最初）'!$E$105)</f>
        <v/>
      </c>
      <c r="AC21" s="1398"/>
      <c r="AD21" s="1398"/>
      <c r="AE21" s="1398"/>
      <c r="AF21" s="1398"/>
      <c r="AG21" s="1398"/>
      <c r="AH21" s="1398"/>
      <c r="AI21" s="1398"/>
      <c r="AJ21" s="1398"/>
      <c r="AK21" s="62"/>
    </row>
    <row r="22" spans="1:37" ht="14.4">
      <c r="A22" s="1432"/>
      <c r="B22" s="1432"/>
      <c r="C22" s="1006"/>
      <c r="D22" s="1006"/>
      <c r="E22" s="1006"/>
      <c r="F22" s="1006"/>
      <c r="G22" s="1006"/>
      <c r="H22" s="1399">
        <f>IF(ISBLANK('一括記入シート（最初）'!$C$106),"",'一括記入シート（最初）'!$C$106)</f>
        <v>1100000</v>
      </c>
      <c r="I22" s="1399"/>
      <c r="J22" s="1399"/>
      <c r="K22" s="1399"/>
      <c r="L22" s="1399"/>
      <c r="M22" s="1399"/>
      <c r="N22" s="1399"/>
      <c r="O22" s="1399"/>
      <c r="P22" s="1399"/>
      <c r="Q22" s="1399"/>
      <c r="R22" s="1399" t="str">
        <f>IF(ISBLANK('一括記入シート（最初）'!$D$104),"",'一括記入シート（最初）'!$D$106)</f>
        <v/>
      </c>
      <c r="S22" s="1399"/>
      <c r="T22" s="1399"/>
      <c r="U22" s="1399"/>
      <c r="V22" s="1399"/>
      <c r="W22" s="1399"/>
      <c r="X22" s="1399"/>
      <c r="Y22" s="1399"/>
      <c r="Z22" s="1399"/>
      <c r="AA22" s="1399"/>
      <c r="AB22" s="1399" t="str">
        <f>IF(ISBLANK('一括記入シート（最初）'!$D$104),"",'一括記入シート（最初）'!$E$106)</f>
        <v/>
      </c>
      <c r="AC22" s="1399"/>
      <c r="AD22" s="1399"/>
      <c r="AE22" s="1399"/>
      <c r="AF22" s="1399"/>
      <c r="AG22" s="1399"/>
      <c r="AH22" s="1399"/>
      <c r="AI22" s="1399"/>
      <c r="AJ22" s="1399"/>
      <c r="AK22" s="62"/>
    </row>
    <row r="23" spans="1:37" ht="14.4">
      <c r="A23" s="224"/>
      <c r="B23" s="224"/>
      <c r="C23" s="147"/>
      <c r="D23" s="147"/>
      <c r="E23" s="147"/>
      <c r="F23" s="147"/>
      <c r="G23" s="147"/>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62"/>
    </row>
    <row r="24" spans="1:37" ht="14.4">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62"/>
    </row>
    <row r="25" spans="1:37" ht="14.4">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62"/>
    </row>
    <row r="26" spans="1:37" ht="13.5" customHeight="1">
      <c r="A26" s="1057" t="s">
        <v>114</v>
      </c>
      <c r="B26" s="1031"/>
      <c r="C26" s="1031"/>
      <c r="D26" s="1031"/>
      <c r="E26" s="1032"/>
      <c r="F26" s="1049" t="s">
        <v>1138</v>
      </c>
      <c r="G26" s="1050"/>
      <c r="H26" s="1050"/>
      <c r="I26" s="1050"/>
      <c r="J26" s="1050"/>
      <c r="K26" s="1050"/>
      <c r="L26" s="1050"/>
      <c r="M26" s="1050"/>
      <c r="N26" s="1050"/>
      <c r="O26" s="1050"/>
      <c r="P26" s="1050"/>
      <c r="Q26" s="1050"/>
      <c r="R26" s="1050"/>
      <c r="S26" s="1050"/>
      <c r="T26" s="1050"/>
      <c r="U26" s="1050"/>
      <c r="V26" s="1050"/>
      <c r="W26" s="1050"/>
      <c r="X26" s="1051"/>
      <c r="Y26" s="1030"/>
      <c r="Z26" s="1031"/>
      <c r="AA26" s="1031"/>
      <c r="AB26" s="1031"/>
      <c r="AC26" s="1032"/>
      <c r="AD26" s="1030"/>
      <c r="AE26" s="1031"/>
      <c r="AF26" s="1031"/>
      <c r="AG26" s="1031"/>
      <c r="AH26" s="1031"/>
      <c r="AI26" s="1031"/>
      <c r="AJ26" s="1032"/>
      <c r="AK26" s="62"/>
    </row>
    <row r="27" spans="1:37" ht="14.4">
      <c r="A27" s="1000"/>
      <c r="B27" s="697"/>
      <c r="C27" s="697"/>
      <c r="D27" s="697"/>
      <c r="E27" s="1001"/>
      <c r="F27" s="1052"/>
      <c r="G27" s="1053"/>
      <c r="H27" s="1053"/>
      <c r="I27" s="1053"/>
      <c r="J27" s="1053"/>
      <c r="K27" s="1053"/>
      <c r="L27" s="1053"/>
      <c r="M27" s="1053"/>
      <c r="N27" s="1053"/>
      <c r="O27" s="1053"/>
      <c r="P27" s="1053"/>
      <c r="Q27" s="1053"/>
      <c r="R27" s="1053"/>
      <c r="S27" s="1053"/>
      <c r="T27" s="1053"/>
      <c r="U27" s="1053"/>
      <c r="V27" s="1053"/>
      <c r="W27" s="1053"/>
      <c r="X27" s="1054"/>
      <c r="Y27" s="1000"/>
      <c r="Z27" s="697"/>
      <c r="AA27" s="697"/>
      <c r="AB27" s="697"/>
      <c r="AC27" s="1001"/>
      <c r="AD27" s="1000"/>
      <c r="AE27" s="697"/>
      <c r="AF27" s="697"/>
      <c r="AG27" s="697"/>
      <c r="AH27" s="697"/>
      <c r="AI27" s="697"/>
      <c r="AJ27" s="1001"/>
      <c r="AK27" s="62"/>
    </row>
    <row r="28" spans="1:37" ht="13.5" customHeight="1">
      <c r="A28" s="1011" t="s">
        <v>123</v>
      </c>
      <c r="B28" s="697"/>
      <c r="C28" s="697"/>
      <c r="D28" s="697"/>
      <c r="E28" s="1001"/>
      <c r="F28" s="1055" t="s">
        <v>124</v>
      </c>
      <c r="G28" s="1053"/>
      <c r="H28" s="1053"/>
      <c r="I28" s="1053"/>
      <c r="J28" s="1053"/>
      <c r="K28" s="1053"/>
      <c r="L28" s="1053"/>
      <c r="M28" s="1053"/>
      <c r="N28" s="1053"/>
      <c r="O28" s="1053"/>
      <c r="P28" s="1053"/>
      <c r="Q28" s="1053"/>
      <c r="R28" s="1053"/>
      <c r="S28" s="1053"/>
      <c r="T28" s="1053"/>
      <c r="U28" s="1053"/>
      <c r="V28" s="1053"/>
      <c r="W28" s="1053"/>
      <c r="X28" s="1054"/>
      <c r="Y28" s="1000"/>
      <c r="Z28" s="697"/>
      <c r="AA28" s="697"/>
      <c r="AB28" s="697"/>
      <c r="AC28" s="1001"/>
      <c r="AD28" s="1000"/>
      <c r="AE28" s="697"/>
      <c r="AF28" s="697"/>
      <c r="AG28" s="697"/>
      <c r="AH28" s="697"/>
      <c r="AI28" s="697"/>
      <c r="AJ28" s="1001"/>
      <c r="AK28" s="62"/>
    </row>
    <row r="29" spans="1:37" ht="14.4">
      <c r="A29" s="1000"/>
      <c r="B29" s="697"/>
      <c r="C29" s="697"/>
      <c r="D29" s="697"/>
      <c r="E29" s="1001"/>
      <c r="F29" s="1052"/>
      <c r="G29" s="1053"/>
      <c r="H29" s="1053"/>
      <c r="I29" s="1053"/>
      <c r="J29" s="1053"/>
      <c r="K29" s="1053"/>
      <c r="L29" s="1053"/>
      <c r="M29" s="1053"/>
      <c r="N29" s="1053"/>
      <c r="O29" s="1053"/>
      <c r="P29" s="1053"/>
      <c r="Q29" s="1053"/>
      <c r="R29" s="1053"/>
      <c r="S29" s="1053"/>
      <c r="T29" s="1053"/>
      <c r="U29" s="1053"/>
      <c r="V29" s="1053"/>
      <c r="W29" s="1053"/>
      <c r="X29" s="1054"/>
      <c r="Y29" s="1000"/>
      <c r="Z29" s="697"/>
      <c r="AA29" s="697"/>
      <c r="AB29" s="697"/>
      <c r="AC29" s="1001"/>
      <c r="AD29" s="1000"/>
      <c r="AE29" s="697"/>
      <c r="AF29" s="697"/>
      <c r="AG29" s="697"/>
      <c r="AH29" s="697"/>
      <c r="AI29" s="697"/>
      <c r="AJ29" s="1001"/>
      <c r="AK29" s="62"/>
    </row>
    <row r="30" spans="1:37" ht="13.5" customHeight="1">
      <c r="A30" s="1011" t="s">
        <v>127</v>
      </c>
      <c r="B30" s="697"/>
      <c r="C30" s="697"/>
      <c r="D30" s="697"/>
      <c r="E30" s="1001"/>
      <c r="F30" s="1441" t="str">
        <f>+④工事施行伺!$F$28</f>
        <v>30農用地の軽微な補修等</v>
      </c>
      <c r="G30" s="998"/>
      <c r="H30" s="998"/>
      <c r="I30" s="998"/>
      <c r="J30" s="998"/>
      <c r="K30" s="998"/>
      <c r="L30" s="998"/>
      <c r="M30" s="998"/>
      <c r="N30" s="998"/>
      <c r="O30" s="998"/>
      <c r="P30" s="998"/>
      <c r="Q30" s="998"/>
      <c r="R30" s="998"/>
      <c r="S30" s="998"/>
      <c r="T30" s="998"/>
      <c r="U30" s="998"/>
      <c r="V30" s="998"/>
      <c r="W30" s="998"/>
      <c r="X30" s="999"/>
      <c r="Y30" s="1000"/>
      <c r="Z30" s="697"/>
      <c r="AA30" s="697"/>
      <c r="AB30" s="697"/>
      <c r="AC30" s="1001"/>
      <c r="AD30" s="1000"/>
      <c r="AE30" s="697"/>
      <c r="AF30" s="697"/>
      <c r="AG30" s="697"/>
      <c r="AH30" s="697"/>
      <c r="AI30" s="697"/>
      <c r="AJ30" s="1001"/>
      <c r="AK30" s="62"/>
    </row>
    <row r="31" spans="1:37" ht="14.4">
      <c r="A31" s="1027"/>
      <c r="B31" s="1026"/>
      <c r="C31" s="1026"/>
      <c r="D31" s="1026"/>
      <c r="E31" s="1028"/>
      <c r="F31" s="1039"/>
      <c r="G31" s="1040"/>
      <c r="H31" s="1040"/>
      <c r="I31" s="1040"/>
      <c r="J31" s="1040"/>
      <c r="K31" s="1040"/>
      <c r="L31" s="1040"/>
      <c r="M31" s="1040"/>
      <c r="N31" s="1040"/>
      <c r="O31" s="1040"/>
      <c r="P31" s="1040"/>
      <c r="Q31" s="1040"/>
      <c r="R31" s="1040"/>
      <c r="S31" s="1040"/>
      <c r="T31" s="1040"/>
      <c r="U31" s="1040"/>
      <c r="V31" s="1040"/>
      <c r="W31" s="1040"/>
      <c r="X31" s="1041"/>
      <c r="Y31" s="1036" t="s">
        <v>125</v>
      </c>
      <c r="Z31" s="787"/>
      <c r="AA31" s="787"/>
      <c r="AB31" s="787"/>
      <c r="AC31" s="1037"/>
      <c r="AD31" s="1036" t="s">
        <v>126</v>
      </c>
      <c r="AE31" s="787"/>
      <c r="AF31" s="787"/>
      <c r="AG31" s="787"/>
      <c r="AH31" s="787"/>
      <c r="AI31" s="787"/>
      <c r="AJ31" s="1037"/>
      <c r="AK31" s="62"/>
    </row>
    <row r="32" spans="1:37" ht="13.5" customHeight="1">
      <c r="A32" s="1038" t="s">
        <v>129</v>
      </c>
      <c r="B32" s="1006"/>
      <c r="C32" s="1006"/>
      <c r="D32" s="1006"/>
      <c r="E32" s="1006"/>
      <c r="F32" s="994" t="s">
        <v>43</v>
      </c>
      <c r="G32" s="995"/>
      <c r="H32" s="995"/>
      <c r="I32" s="995"/>
      <c r="J32" s="995"/>
      <c r="K32" s="995"/>
      <c r="L32" s="995"/>
      <c r="M32" s="995"/>
      <c r="N32" s="995"/>
      <c r="O32" s="995"/>
      <c r="P32" s="995"/>
      <c r="Q32" s="995"/>
      <c r="R32" s="995"/>
      <c r="S32" s="995"/>
      <c r="T32" s="995"/>
      <c r="U32" s="995"/>
      <c r="V32" s="995"/>
      <c r="W32" s="995"/>
      <c r="X32" s="996"/>
      <c r="Y32" s="1000"/>
      <c r="Z32" s="697"/>
      <c r="AA32" s="697"/>
      <c r="AB32" s="697"/>
      <c r="AC32" s="1001"/>
      <c r="AD32" s="1000"/>
      <c r="AE32" s="697"/>
      <c r="AF32" s="697"/>
      <c r="AG32" s="697"/>
      <c r="AH32" s="697"/>
      <c r="AI32" s="697"/>
      <c r="AJ32" s="1001"/>
      <c r="AK32" s="62"/>
    </row>
    <row r="33" spans="1:40" ht="14.4">
      <c r="A33" s="1006"/>
      <c r="B33" s="1006"/>
      <c r="C33" s="1006"/>
      <c r="D33" s="1006"/>
      <c r="E33" s="1006"/>
      <c r="F33" s="997"/>
      <c r="G33" s="998"/>
      <c r="H33" s="998"/>
      <c r="I33" s="998"/>
      <c r="J33" s="998"/>
      <c r="K33" s="998"/>
      <c r="L33" s="998"/>
      <c r="M33" s="998"/>
      <c r="N33" s="998"/>
      <c r="O33" s="998"/>
      <c r="P33" s="998"/>
      <c r="Q33" s="998"/>
      <c r="R33" s="998"/>
      <c r="S33" s="998"/>
      <c r="T33" s="998"/>
      <c r="U33" s="998"/>
      <c r="V33" s="998"/>
      <c r="W33" s="998"/>
      <c r="X33" s="999"/>
      <c r="Y33" s="1000"/>
      <c r="Z33" s="697"/>
      <c r="AA33" s="697"/>
      <c r="AB33" s="697"/>
      <c r="AC33" s="1001"/>
      <c r="AD33" s="1000"/>
      <c r="AE33" s="697"/>
      <c r="AF33" s="697"/>
      <c r="AG33" s="697"/>
      <c r="AH33" s="697"/>
      <c r="AI33" s="697"/>
      <c r="AJ33" s="1001"/>
      <c r="AK33" s="62"/>
    </row>
    <row r="34" spans="1:40" ht="14.4">
      <c r="A34" s="1006"/>
      <c r="B34" s="1006"/>
      <c r="C34" s="1006"/>
      <c r="D34" s="1006"/>
      <c r="E34" s="1006"/>
      <c r="F34" s="997"/>
      <c r="G34" s="998"/>
      <c r="H34" s="998"/>
      <c r="I34" s="998"/>
      <c r="J34" s="998"/>
      <c r="K34" s="998"/>
      <c r="L34" s="998"/>
      <c r="M34" s="998"/>
      <c r="N34" s="998"/>
      <c r="O34" s="998"/>
      <c r="P34" s="998"/>
      <c r="Q34" s="998"/>
      <c r="R34" s="998"/>
      <c r="S34" s="998"/>
      <c r="T34" s="998"/>
      <c r="U34" s="998"/>
      <c r="V34" s="998"/>
      <c r="W34" s="998"/>
      <c r="X34" s="999"/>
      <c r="Y34" s="1000"/>
      <c r="Z34" s="697"/>
      <c r="AA34" s="697"/>
      <c r="AB34" s="697"/>
      <c r="AC34" s="1001"/>
      <c r="AD34" s="1000"/>
      <c r="AE34" s="697"/>
      <c r="AF34" s="697"/>
      <c r="AG34" s="697"/>
      <c r="AH34" s="697"/>
      <c r="AI34" s="697"/>
      <c r="AJ34" s="1001"/>
      <c r="AK34" s="62"/>
    </row>
    <row r="35" spans="1:40" ht="14.4">
      <c r="A35" s="1006"/>
      <c r="B35" s="1006"/>
      <c r="C35" s="1006"/>
      <c r="D35" s="1006"/>
      <c r="E35" s="1006"/>
      <c r="F35" s="1039"/>
      <c r="G35" s="1040"/>
      <c r="H35" s="1040"/>
      <c r="I35" s="1040"/>
      <c r="J35" s="1040"/>
      <c r="K35" s="1040"/>
      <c r="L35" s="1040"/>
      <c r="M35" s="1040"/>
      <c r="N35" s="1040"/>
      <c r="O35" s="1040"/>
      <c r="P35" s="1040"/>
      <c r="Q35" s="1040"/>
      <c r="R35" s="1040"/>
      <c r="S35" s="1040"/>
      <c r="T35" s="1040"/>
      <c r="U35" s="1040"/>
      <c r="V35" s="1040"/>
      <c r="W35" s="1040"/>
      <c r="X35" s="1041"/>
      <c r="Y35" s="1027"/>
      <c r="Z35" s="1026"/>
      <c r="AA35" s="1026"/>
      <c r="AB35" s="1026"/>
      <c r="AC35" s="1028"/>
      <c r="AD35" s="1027"/>
      <c r="AE35" s="1026"/>
      <c r="AF35" s="1026"/>
      <c r="AG35" s="1026"/>
      <c r="AH35" s="1026"/>
      <c r="AI35" s="1026"/>
      <c r="AJ35" s="1028"/>
      <c r="AK35" s="62"/>
    </row>
    <row r="36" spans="1:40" ht="14.4">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62"/>
    </row>
    <row r="37" spans="1:40" ht="14.4">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62"/>
    </row>
    <row r="38" spans="1:40" ht="19.5" customHeight="1">
      <c r="A38" s="1402" t="s">
        <v>130</v>
      </c>
      <c r="B38" s="1403"/>
      <c r="C38" s="1403"/>
      <c r="D38" s="1403"/>
      <c r="E38" s="1404"/>
      <c r="F38" s="203"/>
      <c r="G38" s="1024" t="s">
        <v>308</v>
      </c>
      <c r="H38" s="1024"/>
      <c r="I38" s="1164">
        <v>7</v>
      </c>
      <c r="J38" s="1164"/>
      <c r="K38" s="1024" t="s">
        <v>131</v>
      </c>
      <c r="L38" s="980"/>
      <c r="M38" s="167"/>
      <c r="N38" s="1433" t="s">
        <v>1076</v>
      </c>
      <c r="O38" s="1433"/>
      <c r="P38" s="1433"/>
      <c r="Q38" s="1433"/>
      <c r="R38" s="1433"/>
      <c r="S38" s="1433"/>
      <c r="T38" s="1433"/>
      <c r="U38" s="1433"/>
      <c r="V38" s="1433"/>
      <c r="W38" s="1433"/>
      <c r="X38" s="1433"/>
      <c r="Y38" s="1433"/>
      <c r="Z38" s="1433"/>
      <c r="AA38" s="1433"/>
      <c r="AB38" s="1433"/>
      <c r="AC38" s="1433"/>
      <c r="AD38" s="1433"/>
      <c r="AE38" s="1433"/>
      <c r="AF38" s="1433"/>
      <c r="AG38" s="1433"/>
      <c r="AH38" s="1433"/>
      <c r="AI38" s="1433"/>
      <c r="AJ38" s="1434"/>
      <c r="AK38" s="62"/>
    </row>
    <row r="39" spans="1:40" ht="20.25" customHeight="1">
      <c r="A39" s="1405"/>
      <c r="B39" s="1406"/>
      <c r="C39" s="1406"/>
      <c r="D39" s="1406"/>
      <c r="E39" s="1407"/>
      <c r="F39" s="1387" t="str">
        <f>IF(ISBLANK('一括記入シート（最初）'!$C$14),"",'一括記入シート（最初）'!$C$14)</f>
        <v>○○水土里会</v>
      </c>
      <c r="G39" s="1388"/>
      <c r="H39" s="1388"/>
      <c r="I39" s="1388"/>
      <c r="J39" s="1388"/>
      <c r="K39" s="1388"/>
      <c r="L39" s="1388"/>
      <c r="M39" s="1388"/>
      <c r="N39" s="853" t="str">
        <f>IF(ISBLANK('一括記入シート（最初）'!$C$25),"",'一括記入シート（最初）'!$C$25)</f>
        <v>用水路補修工事</v>
      </c>
      <c r="O39" s="853"/>
      <c r="P39" s="853"/>
      <c r="Q39" s="853"/>
      <c r="R39" s="853"/>
      <c r="S39" s="853"/>
      <c r="T39" s="853"/>
      <c r="U39" s="853"/>
      <c r="V39" s="853"/>
      <c r="W39" s="853"/>
      <c r="X39" s="853"/>
      <c r="Y39" s="853"/>
      <c r="Z39" s="853"/>
      <c r="AA39" s="853"/>
      <c r="AB39" s="853"/>
      <c r="AC39" s="853"/>
      <c r="AD39" s="853"/>
      <c r="AE39" s="853"/>
      <c r="AF39" s="853"/>
      <c r="AG39" s="853" t="s">
        <v>464</v>
      </c>
      <c r="AH39" s="853"/>
      <c r="AI39" s="168"/>
      <c r="AJ39" s="194"/>
      <c r="AK39" s="62"/>
    </row>
    <row r="40" spans="1:40" ht="13.5" customHeight="1">
      <c r="A40" s="1402" t="s">
        <v>132</v>
      </c>
      <c r="B40" s="1403"/>
      <c r="C40" s="1403"/>
      <c r="D40" s="1403"/>
      <c r="E40" s="1404"/>
      <c r="F40" s="1435" t="str">
        <f>IF(ISBLANK('一括記入シート（最初）'!$C$24),"",'一括記入シート（最初）'!$C$24)</f>
        <v>上田市〇〇（△△）</v>
      </c>
      <c r="G40" s="1436"/>
      <c r="H40" s="1436"/>
      <c r="I40" s="1436"/>
      <c r="J40" s="1436"/>
      <c r="K40" s="1436"/>
      <c r="L40" s="1436"/>
      <c r="M40" s="1436"/>
      <c r="N40" s="1436"/>
      <c r="O40" s="1436"/>
      <c r="P40" s="1436"/>
      <c r="Q40" s="1436"/>
      <c r="R40" s="1436"/>
      <c r="S40" s="1436"/>
      <c r="T40" s="1436"/>
      <c r="U40" s="1436"/>
      <c r="V40" s="1436"/>
      <c r="W40" s="1436"/>
      <c r="X40" s="1436"/>
      <c r="Y40" s="1436"/>
      <c r="Z40" s="1436"/>
      <c r="AA40" s="1436"/>
      <c r="AB40" s="1436"/>
      <c r="AC40" s="1436"/>
      <c r="AD40" s="1436"/>
      <c r="AE40" s="1436"/>
      <c r="AF40" s="1436"/>
      <c r="AG40" s="1436"/>
      <c r="AH40" s="1436"/>
      <c r="AI40" s="1436"/>
      <c r="AJ40" s="1437"/>
      <c r="AK40" s="62"/>
    </row>
    <row r="41" spans="1:40" ht="13.5" customHeight="1">
      <c r="A41" s="1405"/>
      <c r="B41" s="1406"/>
      <c r="C41" s="1406"/>
      <c r="D41" s="1406"/>
      <c r="E41" s="1407"/>
      <c r="F41" s="1438"/>
      <c r="G41" s="1439"/>
      <c r="H41" s="1439"/>
      <c r="I41" s="1439"/>
      <c r="J41" s="1439"/>
      <c r="K41" s="1439"/>
      <c r="L41" s="1439"/>
      <c r="M41" s="1439"/>
      <c r="N41" s="1439"/>
      <c r="O41" s="1439"/>
      <c r="P41" s="1439"/>
      <c r="Q41" s="1439"/>
      <c r="R41" s="1439"/>
      <c r="S41" s="1439"/>
      <c r="T41" s="1439"/>
      <c r="U41" s="1439"/>
      <c r="V41" s="1439"/>
      <c r="W41" s="1439"/>
      <c r="X41" s="1439"/>
      <c r="Y41" s="1439"/>
      <c r="Z41" s="1439"/>
      <c r="AA41" s="1439"/>
      <c r="AB41" s="1439"/>
      <c r="AC41" s="1439"/>
      <c r="AD41" s="1439"/>
      <c r="AE41" s="1439"/>
      <c r="AF41" s="1439"/>
      <c r="AG41" s="1439"/>
      <c r="AH41" s="1439"/>
      <c r="AI41" s="1439"/>
      <c r="AJ41" s="1440"/>
      <c r="AK41" s="62"/>
    </row>
    <row r="42" spans="1:40" ht="25.5" customHeight="1">
      <c r="A42" s="1401" t="s">
        <v>616</v>
      </c>
      <c r="B42" s="1012"/>
      <c r="C42" s="1012"/>
      <c r="D42" s="1012"/>
      <c r="E42" s="1012"/>
      <c r="F42" s="199"/>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205"/>
    </row>
    <row r="43" spans="1:40" ht="25.5" customHeight="1">
      <c r="A43" s="1012"/>
      <c r="B43" s="1012"/>
      <c r="C43" s="1012"/>
      <c r="D43" s="1012"/>
      <c r="E43" s="1012"/>
      <c r="F43" s="200"/>
      <c r="G43" s="696" t="str">
        <f>IF(ISBLANK('一括記入シート（最初）'!$J$68),"",'一括記入シート（最初）'!$J$68)</f>
        <v>長野県上田市○○</v>
      </c>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193"/>
      <c r="AK43" s="62"/>
    </row>
    <row r="44" spans="1:40" ht="25.5" customHeight="1">
      <c r="A44" s="1012"/>
      <c r="B44" s="1012"/>
      <c r="C44" s="1012"/>
      <c r="D44" s="1012"/>
      <c r="E44" s="1012"/>
      <c r="F44" s="200"/>
      <c r="G44" s="696" t="str">
        <f>IF(ISBLANK('一括記入シート（最初）'!$H$68),"",'一括記入シート（最初）'!$H$68)</f>
        <v>(株)A建設</v>
      </c>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193"/>
      <c r="AK44" s="61"/>
    </row>
    <row r="45" spans="1:40" ht="25.5" customHeight="1">
      <c r="A45" s="1012"/>
      <c r="B45" s="1012"/>
      <c r="C45" s="1012"/>
      <c r="D45" s="1012"/>
      <c r="E45" s="1012"/>
      <c r="F45" s="202"/>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94"/>
      <c r="AK45" s="62"/>
    </row>
    <row r="46" spans="1:40" ht="14.4">
      <c r="A46" s="164"/>
      <c r="B46" s="164"/>
      <c r="C46" s="164"/>
      <c r="D46" s="164"/>
      <c r="E46" s="164"/>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62"/>
    </row>
    <row r="47" spans="1:40" ht="14.4">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62"/>
    </row>
    <row r="48" spans="1:40">
      <c r="A48" s="1389" t="s">
        <v>188</v>
      </c>
      <c r="B48" s="1390"/>
      <c r="C48" s="1390"/>
      <c r="D48" s="1390"/>
      <c r="E48" s="1390"/>
      <c r="F48" s="1390"/>
      <c r="G48" s="1390"/>
      <c r="H48" s="1390"/>
      <c r="I48" s="1390"/>
      <c r="J48" s="1390"/>
      <c r="K48" s="1390"/>
      <c r="L48" s="1390"/>
      <c r="M48" s="1390"/>
      <c r="N48" s="1390"/>
      <c r="O48" s="1390"/>
      <c r="P48" s="1390"/>
      <c r="Q48" s="1390"/>
      <c r="R48" s="1390"/>
      <c r="S48" s="1390"/>
      <c r="T48" s="1390"/>
      <c r="U48" s="1390"/>
      <c r="V48" s="1390"/>
      <c r="W48" s="1390"/>
      <c r="X48" s="1390"/>
      <c r="Y48" s="1390"/>
      <c r="Z48" s="1390"/>
      <c r="AA48" s="1390"/>
      <c r="AB48" s="1390"/>
      <c r="AC48" s="1390"/>
      <c r="AD48" s="1390"/>
      <c r="AE48" s="1390"/>
      <c r="AF48" s="1390"/>
      <c r="AG48" s="1390"/>
      <c r="AH48" s="1390"/>
      <c r="AI48" s="1390"/>
      <c r="AJ48" s="1391"/>
      <c r="AK48" s="351" t="s">
        <v>245</v>
      </c>
      <c r="AL48" s="352"/>
      <c r="AM48" s="352"/>
      <c r="AN48" s="352"/>
    </row>
    <row r="49" spans="1:37">
      <c r="A49" s="1392"/>
      <c r="B49" s="1393"/>
      <c r="C49" s="1393"/>
      <c r="D49" s="1393"/>
      <c r="E49" s="1393"/>
      <c r="F49" s="1393"/>
      <c r="G49" s="1393"/>
      <c r="H49" s="1393"/>
      <c r="I49" s="1393"/>
      <c r="J49" s="1393"/>
      <c r="K49" s="1393"/>
      <c r="L49" s="1393"/>
      <c r="M49" s="1393"/>
      <c r="N49" s="1393"/>
      <c r="O49" s="1393"/>
      <c r="P49" s="1393"/>
      <c r="Q49" s="1393"/>
      <c r="R49" s="1393"/>
      <c r="S49" s="1393"/>
      <c r="T49" s="1393"/>
      <c r="U49" s="1393"/>
      <c r="V49" s="1393"/>
      <c r="W49" s="1393"/>
      <c r="X49" s="1393"/>
      <c r="Y49" s="1393"/>
      <c r="Z49" s="1393"/>
      <c r="AA49" s="1393"/>
      <c r="AB49" s="1393"/>
      <c r="AC49" s="1393"/>
      <c r="AD49" s="1393"/>
      <c r="AE49" s="1393"/>
      <c r="AF49" s="1393"/>
      <c r="AG49" s="1393"/>
      <c r="AH49" s="1393"/>
      <c r="AI49" s="1393"/>
      <c r="AJ49" s="1394"/>
      <c r="AK49" s="62"/>
    </row>
    <row r="50" spans="1:37">
      <c r="A50" s="1392"/>
      <c r="B50" s="1393"/>
      <c r="C50" s="1393"/>
      <c r="D50" s="1393"/>
      <c r="E50" s="1393"/>
      <c r="F50" s="1393"/>
      <c r="G50" s="1393"/>
      <c r="H50" s="1393"/>
      <c r="I50" s="1393"/>
      <c r="J50" s="1393"/>
      <c r="K50" s="1393"/>
      <c r="L50" s="1393"/>
      <c r="M50" s="1393"/>
      <c r="N50" s="1393"/>
      <c r="O50" s="1393"/>
      <c r="P50" s="1393"/>
      <c r="Q50" s="1393"/>
      <c r="R50" s="1393"/>
      <c r="S50" s="1393"/>
      <c r="T50" s="1393"/>
      <c r="U50" s="1393"/>
      <c r="V50" s="1393"/>
      <c r="W50" s="1393"/>
      <c r="X50" s="1393"/>
      <c r="Y50" s="1393"/>
      <c r="Z50" s="1393"/>
      <c r="AA50" s="1393"/>
      <c r="AB50" s="1393"/>
      <c r="AC50" s="1393"/>
      <c r="AD50" s="1393"/>
      <c r="AE50" s="1393"/>
      <c r="AF50" s="1393"/>
      <c r="AG50" s="1393"/>
      <c r="AH50" s="1393"/>
      <c r="AI50" s="1393"/>
      <c r="AJ50" s="1394"/>
      <c r="AK50" s="62"/>
    </row>
    <row r="51" spans="1:37">
      <c r="A51" s="1392"/>
      <c r="B51" s="1393"/>
      <c r="C51" s="1393"/>
      <c r="D51" s="1393"/>
      <c r="E51" s="1393"/>
      <c r="F51" s="1393"/>
      <c r="G51" s="1393"/>
      <c r="H51" s="1393"/>
      <c r="I51" s="1393"/>
      <c r="J51" s="1393"/>
      <c r="K51" s="1393"/>
      <c r="L51" s="1393"/>
      <c r="M51" s="1393"/>
      <c r="N51" s="1393"/>
      <c r="O51" s="1393"/>
      <c r="P51" s="1393"/>
      <c r="Q51" s="1393"/>
      <c r="R51" s="1393"/>
      <c r="S51" s="1393"/>
      <c r="T51" s="1393"/>
      <c r="U51" s="1393"/>
      <c r="V51" s="1393"/>
      <c r="W51" s="1393"/>
      <c r="X51" s="1393"/>
      <c r="Y51" s="1393"/>
      <c r="Z51" s="1393"/>
      <c r="AA51" s="1393"/>
      <c r="AB51" s="1393"/>
      <c r="AC51" s="1393"/>
      <c r="AD51" s="1393"/>
      <c r="AE51" s="1393"/>
      <c r="AF51" s="1393"/>
      <c r="AG51" s="1393"/>
      <c r="AH51" s="1393"/>
      <c r="AI51" s="1393"/>
      <c r="AJ51" s="1394"/>
      <c r="AK51" s="62"/>
    </row>
    <row r="52" spans="1:37">
      <c r="A52" s="1392"/>
      <c r="B52" s="1393"/>
      <c r="C52" s="1393"/>
      <c r="D52" s="1393"/>
      <c r="E52" s="1393"/>
      <c r="F52" s="1393"/>
      <c r="G52" s="1393"/>
      <c r="H52" s="1393"/>
      <c r="I52" s="1393"/>
      <c r="J52" s="1393"/>
      <c r="K52" s="1393"/>
      <c r="L52" s="1393"/>
      <c r="M52" s="1393"/>
      <c r="N52" s="1393"/>
      <c r="O52" s="1393"/>
      <c r="P52" s="1393"/>
      <c r="Q52" s="1393"/>
      <c r="R52" s="1393"/>
      <c r="S52" s="1393"/>
      <c r="T52" s="1393"/>
      <c r="U52" s="1393"/>
      <c r="V52" s="1393"/>
      <c r="W52" s="1393"/>
      <c r="X52" s="1393"/>
      <c r="Y52" s="1393"/>
      <c r="Z52" s="1393"/>
      <c r="AA52" s="1393"/>
      <c r="AB52" s="1393"/>
      <c r="AC52" s="1393"/>
      <c r="AD52" s="1393"/>
      <c r="AE52" s="1393"/>
      <c r="AF52" s="1393"/>
      <c r="AG52" s="1393"/>
      <c r="AH52" s="1393"/>
      <c r="AI52" s="1393"/>
      <c r="AJ52" s="1394"/>
      <c r="AK52" s="62"/>
    </row>
    <row r="53" spans="1:37">
      <c r="A53" s="1392"/>
      <c r="B53" s="1393"/>
      <c r="C53" s="1393"/>
      <c r="D53" s="1393"/>
      <c r="E53" s="1393"/>
      <c r="F53" s="1393"/>
      <c r="G53" s="1393"/>
      <c r="H53" s="1393"/>
      <c r="I53" s="1393"/>
      <c r="J53" s="1393"/>
      <c r="K53" s="1393"/>
      <c r="L53" s="1393"/>
      <c r="M53" s="1393"/>
      <c r="N53" s="1393"/>
      <c r="O53" s="1393"/>
      <c r="P53" s="1393"/>
      <c r="Q53" s="1393"/>
      <c r="R53" s="1393"/>
      <c r="S53" s="1393"/>
      <c r="T53" s="1393"/>
      <c r="U53" s="1393"/>
      <c r="V53" s="1393"/>
      <c r="W53" s="1393"/>
      <c r="X53" s="1393"/>
      <c r="Y53" s="1393"/>
      <c r="Z53" s="1393"/>
      <c r="AA53" s="1393"/>
      <c r="AB53" s="1393"/>
      <c r="AC53" s="1393"/>
      <c r="AD53" s="1393"/>
      <c r="AE53" s="1393"/>
      <c r="AF53" s="1393"/>
      <c r="AG53" s="1393"/>
      <c r="AH53" s="1393"/>
      <c r="AI53" s="1393"/>
      <c r="AJ53" s="1394"/>
      <c r="AK53" s="62"/>
    </row>
    <row r="54" spans="1:37">
      <c r="A54" s="1395"/>
      <c r="B54" s="1396"/>
      <c r="C54" s="1396"/>
      <c r="D54" s="1396"/>
      <c r="E54" s="1396"/>
      <c r="F54" s="1396"/>
      <c r="G54" s="1396"/>
      <c r="H54" s="1396"/>
      <c r="I54" s="1396"/>
      <c r="J54" s="1396"/>
      <c r="K54" s="1396"/>
      <c r="L54" s="1396"/>
      <c r="M54" s="1396"/>
      <c r="N54" s="1396"/>
      <c r="O54" s="1396"/>
      <c r="P54" s="1396"/>
      <c r="Q54" s="1396"/>
      <c r="R54" s="1396"/>
      <c r="S54" s="1396"/>
      <c r="T54" s="1396"/>
      <c r="U54" s="1396"/>
      <c r="V54" s="1396"/>
      <c r="W54" s="1396"/>
      <c r="X54" s="1396"/>
      <c r="Y54" s="1396"/>
      <c r="Z54" s="1396"/>
      <c r="AA54" s="1396"/>
      <c r="AB54" s="1396"/>
      <c r="AC54" s="1396"/>
      <c r="AD54" s="1396"/>
      <c r="AE54" s="1396"/>
      <c r="AF54" s="1396"/>
      <c r="AG54" s="1396"/>
      <c r="AH54" s="1396"/>
      <c r="AI54" s="1396"/>
      <c r="AJ54" s="1397"/>
      <c r="AK54" s="62"/>
    </row>
    <row r="55" spans="1:37">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62"/>
    </row>
    <row r="56" spans="1:37">
      <c r="A56" s="1448" t="s">
        <v>246</v>
      </c>
      <c r="B56" s="1448"/>
      <c r="C56" s="1448"/>
      <c r="D56" s="1448"/>
      <c r="E56" s="1448"/>
      <c r="F56" s="1448"/>
      <c r="G56" s="1448"/>
      <c r="H56" s="1448"/>
      <c r="I56" s="1448"/>
      <c r="J56" s="1448"/>
      <c r="K56" s="1448"/>
      <c r="L56" s="1448"/>
      <c r="M56" s="1448"/>
      <c r="N56" s="1448"/>
      <c r="O56" s="1448"/>
      <c r="P56" s="1448"/>
      <c r="Q56" s="1448"/>
      <c r="R56" s="1448"/>
      <c r="S56" s="1448"/>
      <c r="T56" s="1448"/>
      <c r="U56" s="1448"/>
      <c r="V56" s="1448"/>
      <c r="W56" s="1448"/>
      <c r="X56" s="1448"/>
      <c r="Y56" s="1448"/>
      <c r="Z56" s="1448"/>
      <c r="AA56" s="1448"/>
      <c r="AB56" s="1448"/>
      <c r="AC56" s="1448"/>
      <c r="AD56" s="1448"/>
      <c r="AE56" s="1448"/>
      <c r="AF56" s="1448"/>
      <c r="AG56" s="1448"/>
      <c r="AH56" s="1448"/>
      <c r="AI56" s="1448"/>
      <c r="AJ56" s="1448"/>
      <c r="AK56" s="62"/>
    </row>
    <row r="57" spans="1:37">
      <c r="A57" s="1448"/>
      <c r="B57" s="1448"/>
      <c r="C57" s="1448"/>
      <c r="D57" s="1448"/>
      <c r="E57" s="1448"/>
      <c r="F57" s="1448"/>
      <c r="G57" s="1448"/>
      <c r="H57" s="1448"/>
      <c r="I57" s="1448"/>
      <c r="J57" s="1448"/>
      <c r="K57" s="1448"/>
      <c r="L57" s="1448"/>
      <c r="M57" s="1448"/>
      <c r="N57" s="1448"/>
      <c r="O57" s="1448"/>
      <c r="P57" s="1448"/>
      <c r="Q57" s="1448"/>
      <c r="R57" s="1448"/>
      <c r="S57" s="1448"/>
      <c r="T57" s="1448"/>
      <c r="U57" s="1448"/>
      <c r="V57" s="1448"/>
      <c r="W57" s="1448"/>
      <c r="X57" s="1448"/>
      <c r="Y57" s="1448"/>
      <c r="Z57" s="1448"/>
      <c r="AA57" s="1448"/>
      <c r="AB57" s="1448"/>
      <c r="AC57" s="1448"/>
      <c r="AD57" s="1448"/>
      <c r="AE57" s="1448"/>
      <c r="AF57" s="1448"/>
      <c r="AG57" s="1448"/>
      <c r="AH57" s="1448"/>
      <c r="AI57" s="1448"/>
      <c r="AJ57" s="1448"/>
      <c r="AK57" s="62"/>
    </row>
    <row r="58" spans="1:37" ht="1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62"/>
    </row>
    <row r="59" spans="1:37" ht="14.4">
      <c r="A59" s="147"/>
      <c r="B59" s="147"/>
      <c r="C59" s="147"/>
      <c r="D59" s="147"/>
      <c r="E59" s="147"/>
      <c r="F59" s="147"/>
      <c r="G59" s="147"/>
      <c r="H59" s="147"/>
      <c r="I59" s="147"/>
      <c r="J59" s="147"/>
      <c r="K59" s="147"/>
      <c r="L59" s="147"/>
      <c r="M59" s="147"/>
      <c r="N59" s="147"/>
      <c r="O59" s="147"/>
      <c r="P59" s="147"/>
      <c r="Q59" s="147"/>
      <c r="R59" s="147"/>
      <c r="S59" s="147"/>
      <c r="T59" s="147"/>
      <c r="U59" s="147"/>
      <c r="V59" s="147" t="s">
        <v>242</v>
      </c>
      <c r="W59" s="147"/>
      <c r="X59" s="147"/>
      <c r="Y59" s="147"/>
      <c r="Z59" s="147" t="str">
        <f>$Z$15</f>
        <v>○</v>
      </c>
      <c r="AA59" s="147"/>
      <c r="AB59" s="147"/>
      <c r="AC59" s="147"/>
      <c r="AD59" s="147"/>
      <c r="AE59" s="147"/>
      <c r="AF59" s="147"/>
      <c r="AG59" s="147"/>
      <c r="AH59" s="147"/>
      <c r="AI59" s="147"/>
      <c r="AJ59" s="147"/>
      <c r="AK59" s="61"/>
    </row>
    <row r="60" spans="1:37">
      <c r="A60" s="1427" t="s">
        <v>247</v>
      </c>
      <c r="B60" s="1428"/>
      <c r="C60" s="1428"/>
      <c r="D60" s="1428"/>
      <c r="E60" s="1428"/>
      <c r="F60" s="1428" t="s">
        <v>82</v>
      </c>
      <c r="G60" s="1428"/>
      <c r="H60" s="1428"/>
      <c r="I60" s="1428"/>
      <c r="J60" s="1428"/>
      <c r="K60" s="1428"/>
      <c r="L60" s="1428"/>
      <c r="M60" s="1428"/>
      <c r="N60" s="1428"/>
      <c r="O60" s="1428"/>
      <c r="P60" s="1428"/>
      <c r="Q60" s="1428"/>
      <c r="R60" s="1428"/>
      <c r="S60" s="1428"/>
      <c r="T60" s="1428"/>
      <c r="U60" s="1428"/>
      <c r="V60" s="1428"/>
      <c r="W60" s="1428"/>
      <c r="X60" s="1428"/>
      <c r="Y60" s="1428"/>
      <c r="Z60" s="1428"/>
      <c r="AA60" s="1428"/>
      <c r="AB60" s="1428"/>
      <c r="AC60" s="1428"/>
      <c r="AD60" s="1428"/>
      <c r="AE60" s="1428"/>
      <c r="AF60" s="1428"/>
      <c r="AG60" s="1428"/>
      <c r="AH60" s="1428"/>
      <c r="AI60" s="1428"/>
      <c r="AJ60" s="1449"/>
      <c r="AK60" s="62"/>
    </row>
    <row r="61" spans="1:37">
      <c r="A61" s="1430"/>
      <c r="B61" s="1431"/>
      <c r="C61" s="1431"/>
      <c r="D61" s="1431"/>
      <c r="E61" s="1431"/>
      <c r="F61" s="1431"/>
      <c r="G61" s="1431"/>
      <c r="H61" s="1431"/>
      <c r="I61" s="1431"/>
      <c r="J61" s="1431"/>
      <c r="K61" s="1431"/>
      <c r="L61" s="1431"/>
      <c r="M61" s="1431"/>
      <c r="N61" s="1431"/>
      <c r="O61" s="1431"/>
      <c r="P61" s="1431"/>
      <c r="Q61" s="1431"/>
      <c r="R61" s="1431"/>
      <c r="S61" s="1431"/>
      <c r="T61" s="1431"/>
      <c r="U61" s="1431"/>
      <c r="V61" s="1431"/>
      <c r="W61" s="1431"/>
      <c r="X61" s="1431"/>
      <c r="Y61" s="1431"/>
      <c r="Z61" s="1431"/>
      <c r="AA61" s="1431"/>
      <c r="AB61" s="1431"/>
      <c r="AC61" s="1431"/>
      <c r="AD61" s="1431"/>
      <c r="AE61" s="1431"/>
      <c r="AF61" s="1431"/>
      <c r="AG61" s="1431"/>
      <c r="AH61" s="1431"/>
      <c r="AI61" s="1431"/>
      <c r="AJ61" s="1450"/>
      <c r="AK61" s="62"/>
    </row>
    <row r="62" spans="1:37">
      <c r="A62" s="1427" t="s">
        <v>132</v>
      </c>
      <c r="B62" s="1428"/>
      <c r="C62" s="1428"/>
      <c r="D62" s="1428"/>
      <c r="E62" s="1428"/>
      <c r="F62" s="1451" t="str">
        <f>$F$40</f>
        <v>上田市〇〇（△△）</v>
      </c>
      <c r="G62" s="1451"/>
      <c r="H62" s="1451"/>
      <c r="I62" s="1451"/>
      <c r="J62" s="1451"/>
      <c r="K62" s="1451"/>
      <c r="L62" s="1451"/>
      <c r="M62" s="1451"/>
      <c r="N62" s="1451"/>
      <c r="O62" s="1451"/>
      <c r="P62" s="1451"/>
      <c r="Q62" s="1451"/>
      <c r="R62" s="1451"/>
      <c r="S62" s="1451"/>
      <c r="T62" s="1451"/>
      <c r="U62" s="1451"/>
      <c r="V62" s="1451"/>
      <c r="W62" s="1451"/>
      <c r="X62" s="1451"/>
      <c r="Y62" s="1451"/>
      <c r="Z62" s="1451"/>
      <c r="AA62" s="1451"/>
      <c r="AB62" s="1451"/>
      <c r="AC62" s="1451"/>
      <c r="AD62" s="1451"/>
      <c r="AE62" s="1451"/>
      <c r="AF62" s="1451"/>
      <c r="AG62" s="1451"/>
      <c r="AH62" s="1451"/>
      <c r="AI62" s="1451"/>
      <c r="AJ62" s="1452"/>
      <c r="AK62" s="62"/>
    </row>
    <row r="63" spans="1:37">
      <c r="A63" s="1429"/>
      <c r="B63" s="1012"/>
      <c r="C63" s="1012"/>
      <c r="D63" s="1012"/>
      <c r="E63" s="1012"/>
      <c r="F63" s="1453"/>
      <c r="G63" s="1453"/>
      <c r="H63" s="1453"/>
      <c r="I63" s="1453"/>
      <c r="J63" s="1453"/>
      <c r="K63" s="1453"/>
      <c r="L63" s="1453"/>
      <c r="M63" s="1453"/>
      <c r="N63" s="1453"/>
      <c r="O63" s="1453"/>
      <c r="P63" s="1453"/>
      <c r="Q63" s="1453"/>
      <c r="R63" s="1453"/>
      <c r="S63" s="1453"/>
      <c r="T63" s="1453"/>
      <c r="U63" s="1453"/>
      <c r="V63" s="1453"/>
      <c r="W63" s="1453"/>
      <c r="X63" s="1453"/>
      <c r="Y63" s="1453"/>
      <c r="Z63" s="1453"/>
      <c r="AA63" s="1453"/>
      <c r="AB63" s="1453"/>
      <c r="AC63" s="1453"/>
      <c r="AD63" s="1453"/>
      <c r="AE63" s="1453"/>
      <c r="AF63" s="1453"/>
      <c r="AG63" s="1453"/>
      <c r="AH63" s="1453"/>
      <c r="AI63" s="1453"/>
      <c r="AJ63" s="1454"/>
      <c r="AK63" s="62"/>
    </row>
    <row r="64" spans="1:37" ht="14.4">
      <c r="A64" s="1429" t="s">
        <v>133</v>
      </c>
      <c r="B64" s="1012"/>
      <c r="C64" s="1012"/>
      <c r="D64" s="1012"/>
      <c r="E64" s="1012"/>
      <c r="F64" s="882" t="str">
        <f>IF(ISBLANK('一括記入シート（最初）'!$C$54),"",'一括記入シート（最初）'!$C$54)</f>
        <v>施工延長（全体の長さ又は数量）</v>
      </c>
      <c r="G64" s="883"/>
      <c r="H64" s="883"/>
      <c r="I64" s="883"/>
      <c r="J64" s="883"/>
      <c r="K64" s="883"/>
      <c r="L64" s="883"/>
      <c r="M64" s="883"/>
      <c r="N64" s="883"/>
      <c r="O64" s="883"/>
      <c r="P64" s="883"/>
      <c r="Q64" s="883"/>
      <c r="R64" s="883"/>
      <c r="S64" s="883"/>
      <c r="T64" s="883"/>
      <c r="U64" s="883"/>
      <c r="V64" s="883"/>
      <c r="W64" s="883"/>
      <c r="X64" s="883"/>
      <c r="Y64" s="883"/>
      <c r="Z64" s="883"/>
      <c r="AA64" s="883"/>
      <c r="AB64" s="883"/>
      <c r="AC64" s="883"/>
      <c r="AD64" s="883"/>
      <c r="AE64" s="883"/>
      <c r="AF64" s="883"/>
      <c r="AG64" s="883"/>
      <c r="AH64" s="883"/>
      <c r="AI64" s="883"/>
      <c r="AJ64" s="1418"/>
      <c r="AK64" s="62"/>
    </row>
    <row r="65" spans="1:36" ht="14.4">
      <c r="A65" s="1429"/>
      <c r="B65" s="1012"/>
      <c r="C65" s="1012"/>
      <c r="D65" s="1012"/>
      <c r="E65" s="1012"/>
      <c r="F65" s="1384" t="str">
        <f>IF(ISBLANK('一括記入シート（最初）'!$C$55),"",'一括記入シート（最初）'!$C$55)</f>
        <v/>
      </c>
      <c r="G65" s="1219"/>
      <c r="H65" s="1219"/>
      <c r="I65" s="1219"/>
      <c r="J65" s="1219"/>
      <c r="K65" s="1219"/>
      <c r="L65" s="1219"/>
      <c r="M65" s="1219"/>
      <c r="N65" s="1219"/>
      <c r="O65" s="1219"/>
      <c r="P65" s="1219"/>
      <c r="Q65" s="1219"/>
      <c r="R65" s="1219"/>
      <c r="S65" s="1219"/>
      <c r="T65" s="1219"/>
      <c r="U65" s="1219"/>
      <c r="V65" s="1219"/>
      <c r="W65" s="1219"/>
      <c r="X65" s="1219"/>
      <c r="Y65" s="1219"/>
      <c r="Z65" s="1219"/>
      <c r="AA65" s="1219"/>
      <c r="AB65" s="1219"/>
      <c r="AC65" s="1219"/>
      <c r="AD65" s="1219"/>
      <c r="AE65" s="1219"/>
      <c r="AF65" s="1219"/>
      <c r="AG65" s="1219"/>
      <c r="AH65" s="1219"/>
      <c r="AI65" s="1219"/>
      <c r="AJ65" s="1385"/>
    </row>
    <row r="66" spans="1:36" ht="14.4">
      <c r="A66" s="1429"/>
      <c r="B66" s="1012"/>
      <c r="C66" s="1012"/>
      <c r="D66" s="1012"/>
      <c r="E66" s="1012"/>
      <c r="F66" s="1384" t="str">
        <f>IF(ISBLANK('一括記入シート（最初）'!$C$56),"",'一括記入シート（最初）'!$C$56)</f>
        <v/>
      </c>
      <c r="G66" s="1219"/>
      <c r="H66" s="1219"/>
      <c r="I66" s="1219"/>
      <c r="J66" s="1219"/>
      <c r="K66" s="1219"/>
      <c r="L66" s="1219"/>
      <c r="M66" s="1219"/>
      <c r="N66" s="1219"/>
      <c r="O66" s="1219"/>
      <c r="P66" s="1219"/>
      <c r="Q66" s="1219"/>
      <c r="R66" s="1219"/>
      <c r="S66" s="1219"/>
      <c r="T66" s="1219"/>
      <c r="U66" s="1219"/>
      <c r="V66" s="1219"/>
      <c r="W66" s="1219"/>
      <c r="X66" s="1219"/>
      <c r="Y66" s="1219"/>
      <c r="Z66" s="1219"/>
      <c r="AA66" s="1219"/>
      <c r="AB66" s="1219"/>
      <c r="AC66" s="1219"/>
      <c r="AD66" s="1219"/>
      <c r="AE66" s="1219"/>
      <c r="AF66" s="1219"/>
      <c r="AG66" s="1219"/>
      <c r="AH66" s="1219"/>
      <c r="AI66" s="1219"/>
      <c r="AJ66" s="1385"/>
    </row>
    <row r="67" spans="1:36" ht="14.4">
      <c r="A67" s="1429"/>
      <c r="B67" s="1012"/>
      <c r="C67" s="1012"/>
      <c r="D67" s="1012"/>
      <c r="E67" s="1012"/>
      <c r="F67" s="1384" t="str">
        <f>IF(ISBLANK('一括記入シート（最初）'!$C$57),"",'一括記入シート（最初）'!$C$57)</f>
        <v/>
      </c>
      <c r="G67" s="1219"/>
      <c r="H67" s="1219"/>
      <c r="I67" s="1219"/>
      <c r="J67" s="1219"/>
      <c r="K67" s="1219"/>
      <c r="L67" s="1219"/>
      <c r="M67" s="1219"/>
      <c r="N67" s="1219"/>
      <c r="O67" s="1219"/>
      <c r="P67" s="1219"/>
      <c r="Q67" s="1219"/>
      <c r="R67" s="1219"/>
      <c r="S67" s="1219"/>
      <c r="T67" s="1219"/>
      <c r="U67" s="1219"/>
      <c r="V67" s="1219"/>
      <c r="W67" s="1219"/>
      <c r="X67" s="1219"/>
      <c r="Y67" s="1219"/>
      <c r="Z67" s="1219"/>
      <c r="AA67" s="1219"/>
      <c r="AB67" s="1219"/>
      <c r="AC67" s="1219"/>
      <c r="AD67" s="1219"/>
      <c r="AE67" s="1219"/>
      <c r="AF67" s="1219"/>
      <c r="AG67" s="1219"/>
      <c r="AH67" s="1219"/>
      <c r="AI67" s="1219"/>
      <c r="AJ67" s="1385"/>
    </row>
    <row r="68" spans="1:36" ht="14.4">
      <c r="A68" s="1429"/>
      <c r="B68" s="1012"/>
      <c r="C68" s="1012"/>
      <c r="D68" s="1012"/>
      <c r="E68" s="1012"/>
      <c r="F68" s="1384" t="str">
        <f>IF(ISBLANK('一括記入シート（最初）'!$C$58),"",'一括記入シート（最初）'!$C$58)</f>
        <v/>
      </c>
      <c r="G68" s="1219"/>
      <c r="H68" s="1219"/>
      <c r="I68" s="1219"/>
      <c r="J68" s="1219"/>
      <c r="K68" s="1219"/>
      <c r="L68" s="1219"/>
      <c r="M68" s="1219"/>
      <c r="N68" s="1219"/>
      <c r="O68" s="1219"/>
      <c r="P68" s="1219"/>
      <c r="Q68" s="1219"/>
      <c r="R68" s="1219"/>
      <c r="S68" s="1219"/>
      <c r="T68" s="1219"/>
      <c r="U68" s="1219"/>
      <c r="V68" s="1219"/>
      <c r="W68" s="1219"/>
      <c r="X68" s="1219"/>
      <c r="Y68" s="1219"/>
      <c r="Z68" s="1219"/>
      <c r="AA68" s="1219"/>
      <c r="AB68" s="1219"/>
      <c r="AC68" s="1219"/>
      <c r="AD68" s="1219"/>
      <c r="AE68" s="1219"/>
      <c r="AF68" s="1219"/>
      <c r="AG68" s="1219"/>
      <c r="AH68" s="1219"/>
      <c r="AI68" s="1219"/>
      <c r="AJ68" s="1385"/>
    </row>
    <row r="69" spans="1:36" ht="14.4">
      <c r="A69" s="1429"/>
      <c r="B69" s="1012"/>
      <c r="C69" s="1012"/>
      <c r="D69" s="1012"/>
      <c r="E69" s="1012"/>
      <c r="F69" s="1384" t="str">
        <f>IF(ISBLANK('一括記入シート（最初）'!$C$59),"",'一括記入シート（最初）'!$C$59)</f>
        <v/>
      </c>
      <c r="G69" s="1219"/>
      <c r="H69" s="1219"/>
      <c r="I69" s="1219"/>
      <c r="J69" s="1219"/>
      <c r="K69" s="1219"/>
      <c r="L69" s="1219"/>
      <c r="M69" s="1219"/>
      <c r="N69" s="1219"/>
      <c r="O69" s="1219"/>
      <c r="P69" s="1219"/>
      <c r="Q69" s="1219"/>
      <c r="R69" s="1219"/>
      <c r="S69" s="1219"/>
      <c r="T69" s="1219"/>
      <c r="U69" s="1219"/>
      <c r="V69" s="1219"/>
      <c r="W69" s="1219"/>
      <c r="X69" s="1219"/>
      <c r="Y69" s="1219"/>
      <c r="Z69" s="1219"/>
      <c r="AA69" s="1219"/>
      <c r="AB69" s="1219"/>
      <c r="AC69" s="1219"/>
      <c r="AD69" s="1219"/>
      <c r="AE69" s="1219"/>
      <c r="AF69" s="1219"/>
      <c r="AG69" s="1219"/>
      <c r="AH69" s="1219"/>
      <c r="AI69" s="1219"/>
      <c r="AJ69" s="1385"/>
    </row>
    <row r="70" spans="1:36" ht="14.4">
      <c r="A70" s="1429"/>
      <c r="B70" s="1012"/>
      <c r="C70" s="1012"/>
      <c r="D70" s="1012"/>
      <c r="E70" s="1012"/>
      <c r="F70" s="1384" t="str">
        <f>IF(ISBLANK('一括記入シート（最初）'!$C$60),"",'一括記入シート（最初）'!$C$60)</f>
        <v/>
      </c>
      <c r="G70" s="1219"/>
      <c r="H70" s="1219"/>
      <c r="I70" s="1219"/>
      <c r="J70" s="1219"/>
      <c r="K70" s="1219"/>
      <c r="L70" s="1219"/>
      <c r="M70" s="1219"/>
      <c r="N70" s="1219"/>
      <c r="O70" s="1219"/>
      <c r="P70" s="1219"/>
      <c r="Q70" s="1219"/>
      <c r="R70" s="1219"/>
      <c r="S70" s="1219"/>
      <c r="T70" s="1219"/>
      <c r="U70" s="1219"/>
      <c r="V70" s="1219"/>
      <c r="W70" s="1219"/>
      <c r="X70" s="1219"/>
      <c r="Y70" s="1219"/>
      <c r="Z70" s="1219"/>
      <c r="AA70" s="1219"/>
      <c r="AB70" s="1219"/>
      <c r="AC70" s="1219"/>
      <c r="AD70" s="1219"/>
      <c r="AE70" s="1219"/>
      <c r="AF70" s="1219"/>
      <c r="AG70" s="1219"/>
      <c r="AH70" s="1219"/>
      <c r="AI70" s="1219"/>
      <c r="AJ70" s="1385"/>
    </row>
    <row r="71" spans="1:36" ht="14.4">
      <c r="A71" s="1429"/>
      <c r="B71" s="1012"/>
      <c r="C71" s="1012"/>
      <c r="D71" s="1012"/>
      <c r="E71" s="1012"/>
      <c r="F71" s="1384" t="str">
        <f>IF(ISBLANK('一括記入シート（最初）'!$C$61),"",'一括記入シート（最初）'!$C$61)</f>
        <v/>
      </c>
      <c r="G71" s="1219"/>
      <c r="H71" s="1219"/>
      <c r="I71" s="1219"/>
      <c r="J71" s="1219"/>
      <c r="K71" s="1219"/>
      <c r="L71" s="1219"/>
      <c r="M71" s="1219"/>
      <c r="N71" s="1219"/>
      <c r="O71" s="1219"/>
      <c r="P71" s="1219"/>
      <c r="Q71" s="1219"/>
      <c r="R71" s="1219"/>
      <c r="S71" s="1219"/>
      <c r="T71" s="1219"/>
      <c r="U71" s="1219"/>
      <c r="V71" s="1219"/>
      <c r="W71" s="1219"/>
      <c r="X71" s="1219"/>
      <c r="Y71" s="1219"/>
      <c r="Z71" s="1219"/>
      <c r="AA71" s="1219"/>
      <c r="AB71" s="1219"/>
      <c r="AC71" s="1219"/>
      <c r="AD71" s="1219"/>
      <c r="AE71" s="1219"/>
      <c r="AF71" s="1219"/>
      <c r="AG71" s="1219"/>
      <c r="AH71" s="1219"/>
      <c r="AI71" s="1219"/>
      <c r="AJ71" s="1385"/>
    </row>
    <row r="72" spans="1:36" ht="14.4">
      <c r="A72" s="1429"/>
      <c r="B72" s="1012"/>
      <c r="C72" s="1012"/>
      <c r="D72" s="1012"/>
      <c r="E72" s="1012"/>
      <c r="F72" s="1384" t="str">
        <f>IF(ISBLANK('一括記入シート（最初）'!$C$62),"",'一括記入シート（最初）'!$C$62)</f>
        <v/>
      </c>
      <c r="G72" s="1219"/>
      <c r="H72" s="1219"/>
      <c r="I72" s="1219"/>
      <c r="J72" s="1219"/>
      <c r="K72" s="1219"/>
      <c r="L72" s="1219"/>
      <c r="M72" s="1219"/>
      <c r="N72" s="1219"/>
      <c r="O72" s="1219"/>
      <c r="P72" s="1219"/>
      <c r="Q72" s="1219"/>
      <c r="R72" s="1219"/>
      <c r="S72" s="1219"/>
      <c r="T72" s="1219"/>
      <c r="U72" s="1219"/>
      <c r="V72" s="1219"/>
      <c r="W72" s="1219"/>
      <c r="X72" s="1219"/>
      <c r="Y72" s="1219"/>
      <c r="Z72" s="1219"/>
      <c r="AA72" s="1219"/>
      <c r="AB72" s="1219"/>
      <c r="AC72" s="1219"/>
      <c r="AD72" s="1219"/>
      <c r="AE72" s="1219"/>
      <c r="AF72" s="1219"/>
      <c r="AG72" s="1219"/>
      <c r="AH72" s="1219"/>
      <c r="AI72" s="1219"/>
      <c r="AJ72" s="1385"/>
    </row>
    <row r="73" spans="1:36" ht="14.4">
      <c r="A73" s="1429"/>
      <c r="B73" s="1012"/>
      <c r="C73" s="1012"/>
      <c r="D73" s="1012"/>
      <c r="E73" s="1012"/>
      <c r="F73" s="885" t="str">
        <f>IF(ISBLANK('一括記入シート（最初）'!$C$63),"",'一括記入シート（最初）'!$C$63)</f>
        <v/>
      </c>
      <c r="G73" s="886"/>
      <c r="H73" s="886"/>
      <c r="I73" s="886"/>
      <c r="J73" s="886"/>
      <c r="K73" s="886"/>
      <c r="L73" s="886"/>
      <c r="M73" s="886"/>
      <c r="N73" s="886"/>
      <c r="O73" s="886"/>
      <c r="P73" s="886"/>
      <c r="Q73" s="886"/>
      <c r="R73" s="886"/>
      <c r="S73" s="886"/>
      <c r="T73" s="886"/>
      <c r="U73" s="886"/>
      <c r="V73" s="886"/>
      <c r="W73" s="886"/>
      <c r="X73" s="886"/>
      <c r="Y73" s="886"/>
      <c r="Z73" s="886"/>
      <c r="AA73" s="886"/>
      <c r="AB73" s="886"/>
      <c r="AC73" s="886"/>
      <c r="AD73" s="886"/>
      <c r="AE73" s="886"/>
      <c r="AF73" s="886"/>
      <c r="AG73" s="886"/>
      <c r="AH73" s="886"/>
      <c r="AI73" s="886"/>
      <c r="AJ73" s="1408"/>
    </row>
    <row r="74" spans="1:36" ht="34.5" customHeight="1">
      <c r="A74" s="1429" t="s">
        <v>134</v>
      </c>
      <c r="B74" s="1012"/>
      <c r="C74" s="1012"/>
      <c r="D74" s="1012"/>
      <c r="E74" s="1012"/>
      <c r="F74" s="1003" t="str">
        <f>IF(ISBLANK('一括記入シート（最初）'!$E$83),"",'一括記入シート（最初）'!$E$83)</f>
        <v>令和年月日</v>
      </c>
      <c r="G74" s="1004"/>
      <c r="H74" s="1004"/>
      <c r="I74" s="1004"/>
      <c r="J74" s="1004"/>
      <c r="K74" s="1004"/>
      <c r="L74" s="1004"/>
      <c r="M74" s="1004"/>
      <c r="N74" s="1004"/>
      <c r="O74" s="197" t="s">
        <v>135</v>
      </c>
      <c r="P74" s="1004" t="str">
        <f>IF(ISBLANK('一括記入シート（最初）'!$E$86),"",'一括記入シート（最初）'!$E$86)</f>
        <v>令和年月日</v>
      </c>
      <c r="Q74" s="1004"/>
      <c r="R74" s="1004"/>
      <c r="S74" s="1004"/>
      <c r="T74" s="1004"/>
      <c r="U74" s="1004"/>
      <c r="V74" s="1004"/>
      <c r="W74" s="1004"/>
      <c r="X74" s="1004"/>
      <c r="Y74" s="197"/>
      <c r="Z74" s="1409" t="str">
        <f>IF(ISBLANK('一括記入シート（最初）'!$C$89),"",'一括記入シート（最初）'!$C$89)</f>
        <v/>
      </c>
      <c r="AA74" s="1409"/>
      <c r="AB74" s="1186" t="s">
        <v>75</v>
      </c>
      <c r="AC74" s="1186"/>
      <c r="AD74" s="197"/>
      <c r="AE74" s="197"/>
      <c r="AF74" s="197"/>
      <c r="AG74" s="197"/>
      <c r="AH74" s="197"/>
      <c r="AI74" s="197"/>
      <c r="AJ74" s="198"/>
    </row>
    <row r="75" spans="1:36" ht="14.4">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row>
    <row r="76" spans="1:36">
      <c r="A76" s="1427" t="s">
        <v>247</v>
      </c>
      <c r="B76" s="1428"/>
      <c r="C76" s="1428"/>
      <c r="D76" s="1428"/>
      <c r="E76" s="1428"/>
      <c r="F76" s="1428" t="s">
        <v>83</v>
      </c>
      <c r="G76" s="1428"/>
      <c r="H76" s="1428"/>
      <c r="I76" s="1428"/>
      <c r="J76" s="1428"/>
      <c r="K76" s="1428"/>
      <c r="L76" s="1428"/>
      <c r="M76" s="1428"/>
      <c r="N76" s="1428"/>
      <c r="O76" s="1428"/>
      <c r="P76" s="1428"/>
      <c r="Q76" s="1428"/>
      <c r="R76" s="1428"/>
      <c r="S76" s="1428"/>
      <c r="T76" s="1428"/>
      <c r="U76" s="1428"/>
      <c r="V76" s="1428"/>
      <c r="W76" s="1428"/>
      <c r="X76" s="1428"/>
      <c r="Y76" s="1428"/>
      <c r="Z76" s="1428"/>
      <c r="AA76" s="1428"/>
      <c r="AB76" s="1428"/>
      <c r="AC76" s="1428"/>
      <c r="AD76" s="1428"/>
      <c r="AE76" s="1428"/>
      <c r="AF76" s="1428"/>
      <c r="AG76" s="1428"/>
      <c r="AH76" s="1428"/>
      <c r="AI76" s="1428"/>
      <c r="AJ76" s="1449"/>
    </row>
    <row r="77" spans="1:36">
      <c r="A77" s="1430"/>
      <c r="B77" s="1431"/>
      <c r="C77" s="1431"/>
      <c r="D77" s="1431"/>
      <c r="E77" s="1431"/>
      <c r="F77" s="1431"/>
      <c r="G77" s="1431"/>
      <c r="H77" s="1431"/>
      <c r="I77" s="1431"/>
      <c r="J77" s="1431"/>
      <c r="K77" s="1431"/>
      <c r="L77" s="1431"/>
      <c r="M77" s="1431"/>
      <c r="N77" s="1431"/>
      <c r="O77" s="1431"/>
      <c r="P77" s="1431"/>
      <c r="Q77" s="1431"/>
      <c r="R77" s="1431"/>
      <c r="S77" s="1431"/>
      <c r="T77" s="1431"/>
      <c r="U77" s="1431"/>
      <c r="V77" s="1431"/>
      <c r="W77" s="1431"/>
      <c r="X77" s="1431"/>
      <c r="Y77" s="1431"/>
      <c r="Z77" s="1431"/>
      <c r="AA77" s="1431"/>
      <c r="AB77" s="1431"/>
      <c r="AC77" s="1431"/>
      <c r="AD77" s="1431"/>
      <c r="AE77" s="1431"/>
      <c r="AF77" s="1431"/>
      <c r="AG77" s="1431"/>
      <c r="AH77" s="1431"/>
      <c r="AI77" s="1431"/>
      <c r="AJ77" s="1450"/>
    </row>
    <row r="78" spans="1:36">
      <c r="A78" s="1427" t="s">
        <v>132</v>
      </c>
      <c r="B78" s="1428"/>
      <c r="C78" s="1428"/>
      <c r="D78" s="1428"/>
      <c r="E78" s="1428"/>
      <c r="F78" s="1451" t="str">
        <f>$F$40</f>
        <v>上田市〇〇（△△）</v>
      </c>
      <c r="G78" s="1451"/>
      <c r="H78" s="1451"/>
      <c r="I78" s="1451"/>
      <c r="J78" s="1451"/>
      <c r="K78" s="1451"/>
      <c r="L78" s="1451"/>
      <c r="M78" s="1451"/>
      <c r="N78" s="1451"/>
      <c r="O78" s="1451"/>
      <c r="P78" s="1451"/>
      <c r="Q78" s="1451"/>
      <c r="R78" s="1451"/>
      <c r="S78" s="1451"/>
      <c r="T78" s="1451"/>
      <c r="U78" s="1451"/>
      <c r="V78" s="1451"/>
      <c r="W78" s="1451"/>
      <c r="X78" s="1451"/>
      <c r="Y78" s="1451"/>
      <c r="Z78" s="1451"/>
      <c r="AA78" s="1451"/>
      <c r="AB78" s="1451"/>
      <c r="AC78" s="1451"/>
      <c r="AD78" s="1451"/>
      <c r="AE78" s="1451"/>
      <c r="AF78" s="1451"/>
      <c r="AG78" s="1451"/>
      <c r="AH78" s="1451"/>
      <c r="AI78" s="1451"/>
      <c r="AJ78" s="1452"/>
    </row>
    <row r="79" spans="1:36">
      <c r="A79" s="1429"/>
      <c r="B79" s="1012"/>
      <c r="C79" s="1012"/>
      <c r="D79" s="1012"/>
      <c r="E79" s="1012"/>
      <c r="F79" s="1453"/>
      <c r="G79" s="1453"/>
      <c r="H79" s="1453"/>
      <c r="I79" s="1453"/>
      <c r="J79" s="1453"/>
      <c r="K79" s="1453"/>
      <c r="L79" s="1453"/>
      <c r="M79" s="1453"/>
      <c r="N79" s="1453"/>
      <c r="O79" s="1453"/>
      <c r="P79" s="1453"/>
      <c r="Q79" s="1453"/>
      <c r="R79" s="1453"/>
      <c r="S79" s="1453"/>
      <c r="T79" s="1453"/>
      <c r="U79" s="1453"/>
      <c r="V79" s="1453"/>
      <c r="W79" s="1453"/>
      <c r="X79" s="1453"/>
      <c r="Y79" s="1453"/>
      <c r="Z79" s="1453"/>
      <c r="AA79" s="1453"/>
      <c r="AB79" s="1453"/>
      <c r="AC79" s="1453"/>
      <c r="AD79" s="1453"/>
      <c r="AE79" s="1453"/>
      <c r="AF79" s="1453"/>
      <c r="AG79" s="1453"/>
      <c r="AH79" s="1453"/>
      <c r="AI79" s="1453"/>
      <c r="AJ79" s="1454"/>
    </row>
    <row r="80" spans="1:36" ht="14.4">
      <c r="A80" s="1429" t="s">
        <v>133</v>
      </c>
      <c r="B80" s="1012"/>
      <c r="C80" s="1012"/>
      <c r="D80" s="1012"/>
      <c r="E80" s="1012"/>
      <c r="F80" s="882" t="str">
        <f>IF(ISBLANK('一括記入シート（最初）'!$C$108),"",'一括記入シート（最初）'!$C$108)</f>
        <v/>
      </c>
      <c r="G80" s="883"/>
      <c r="H80" s="883"/>
      <c r="I80" s="883"/>
      <c r="J80" s="883"/>
      <c r="K80" s="883"/>
      <c r="L80" s="883"/>
      <c r="M80" s="883"/>
      <c r="N80" s="883"/>
      <c r="O80" s="883"/>
      <c r="P80" s="883"/>
      <c r="Q80" s="883"/>
      <c r="R80" s="883"/>
      <c r="S80" s="883"/>
      <c r="T80" s="883"/>
      <c r="U80" s="883"/>
      <c r="V80" s="883"/>
      <c r="W80" s="883"/>
      <c r="X80" s="883"/>
      <c r="Y80" s="883"/>
      <c r="Z80" s="883"/>
      <c r="AA80" s="883"/>
      <c r="AB80" s="883"/>
      <c r="AC80" s="883"/>
      <c r="AD80" s="883"/>
      <c r="AE80" s="883"/>
      <c r="AF80" s="883"/>
      <c r="AG80" s="883"/>
      <c r="AH80" s="883"/>
      <c r="AI80" s="883"/>
      <c r="AJ80" s="1418"/>
    </row>
    <row r="81" spans="1:36" ht="14.4">
      <c r="A81" s="1429"/>
      <c r="B81" s="1012"/>
      <c r="C81" s="1012"/>
      <c r="D81" s="1012"/>
      <c r="E81" s="1012"/>
      <c r="F81" s="1384" t="str">
        <f>IF(ISBLANK('一括記入シート（最初）'!$C$109),"",'一括記入シート（最初）'!$C$109)</f>
        <v/>
      </c>
      <c r="G81" s="1219"/>
      <c r="H81" s="1219"/>
      <c r="I81" s="1219"/>
      <c r="J81" s="1219"/>
      <c r="K81" s="1219"/>
      <c r="L81" s="1219"/>
      <c r="M81" s="1219"/>
      <c r="N81" s="1219"/>
      <c r="O81" s="1219"/>
      <c r="P81" s="1219"/>
      <c r="Q81" s="1219"/>
      <c r="R81" s="1219"/>
      <c r="S81" s="1219"/>
      <c r="T81" s="1219"/>
      <c r="U81" s="1219"/>
      <c r="V81" s="1219"/>
      <c r="W81" s="1219"/>
      <c r="X81" s="1219"/>
      <c r="Y81" s="1219"/>
      <c r="Z81" s="1219"/>
      <c r="AA81" s="1219"/>
      <c r="AB81" s="1219"/>
      <c r="AC81" s="1219"/>
      <c r="AD81" s="1219"/>
      <c r="AE81" s="1219"/>
      <c r="AF81" s="1219"/>
      <c r="AG81" s="1219"/>
      <c r="AH81" s="1219"/>
      <c r="AI81" s="1219"/>
      <c r="AJ81" s="1385"/>
    </row>
    <row r="82" spans="1:36" ht="14.4">
      <c r="A82" s="1429"/>
      <c r="B82" s="1012"/>
      <c r="C82" s="1012"/>
      <c r="D82" s="1012"/>
      <c r="E82" s="1012"/>
      <c r="F82" s="1384" t="str">
        <f>IF(ISBLANK('一括記入シート（最初）'!$C$110),"",'一括記入シート（最初）'!$C$110)</f>
        <v/>
      </c>
      <c r="G82" s="1219"/>
      <c r="H82" s="1219"/>
      <c r="I82" s="1219"/>
      <c r="J82" s="1219"/>
      <c r="K82" s="1219"/>
      <c r="L82" s="1219"/>
      <c r="M82" s="1219"/>
      <c r="N82" s="1219"/>
      <c r="O82" s="1219"/>
      <c r="P82" s="1219"/>
      <c r="Q82" s="1219"/>
      <c r="R82" s="1219"/>
      <c r="S82" s="1219"/>
      <c r="T82" s="1219"/>
      <c r="U82" s="1219"/>
      <c r="V82" s="1219"/>
      <c r="W82" s="1219"/>
      <c r="X82" s="1219"/>
      <c r="Y82" s="1219"/>
      <c r="Z82" s="1219"/>
      <c r="AA82" s="1219"/>
      <c r="AB82" s="1219"/>
      <c r="AC82" s="1219"/>
      <c r="AD82" s="1219"/>
      <c r="AE82" s="1219"/>
      <c r="AF82" s="1219"/>
      <c r="AG82" s="1219"/>
      <c r="AH82" s="1219"/>
      <c r="AI82" s="1219"/>
      <c r="AJ82" s="1385"/>
    </row>
    <row r="83" spans="1:36" ht="14.4">
      <c r="A83" s="1429"/>
      <c r="B83" s="1012"/>
      <c r="C83" s="1012"/>
      <c r="D83" s="1012"/>
      <c r="E83" s="1012"/>
      <c r="F83" s="1384" t="str">
        <f>IF(ISBLANK('一括記入シート（最初）'!$C$111),"",'一括記入シート（最初）'!$C$111)</f>
        <v/>
      </c>
      <c r="G83" s="1219"/>
      <c r="H83" s="1219"/>
      <c r="I83" s="1219"/>
      <c r="J83" s="1219"/>
      <c r="K83" s="1219"/>
      <c r="L83" s="1219"/>
      <c r="M83" s="1219"/>
      <c r="N83" s="1219"/>
      <c r="O83" s="1219"/>
      <c r="P83" s="1219"/>
      <c r="Q83" s="1219"/>
      <c r="R83" s="1219"/>
      <c r="S83" s="1219"/>
      <c r="T83" s="1219"/>
      <c r="U83" s="1219"/>
      <c r="V83" s="1219"/>
      <c r="W83" s="1219"/>
      <c r="X83" s="1219"/>
      <c r="Y83" s="1219"/>
      <c r="Z83" s="1219"/>
      <c r="AA83" s="1219"/>
      <c r="AB83" s="1219"/>
      <c r="AC83" s="1219"/>
      <c r="AD83" s="1219"/>
      <c r="AE83" s="1219"/>
      <c r="AF83" s="1219"/>
      <c r="AG83" s="1219"/>
      <c r="AH83" s="1219"/>
      <c r="AI83" s="1219"/>
      <c r="AJ83" s="1385"/>
    </row>
    <row r="84" spans="1:36" ht="14.4">
      <c r="A84" s="1429"/>
      <c r="B84" s="1012"/>
      <c r="C84" s="1012"/>
      <c r="D84" s="1012"/>
      <c r="E84" s="1012"/>
      <c r="F84" s="1384" t="str">
        <f>IF(ISBLANK('一括記入シート（最初）'!$C$112),"",'一括記入シート（最初）'!$C$112)</f>
        <v/>
      </c>
      <c r="G84" s="1219"/>
      <c r="H84" s="1219"/>
      <c r="I84" s="1219"/>
      <c r="J84" s="1219"/>
      <c r="K84" s="1219"/>
      <c r="L84" s="1219"/>
      <c r="M84" s="1219"/>
      <c r="N84" s="1219"/>
      <c r="O84" s="1219"/>
      <c r="P84" s="1219"/>
      <c r="Q84" s="1219"/>
      <c r="R84" s="1219"/>
      <c r="S84" s="1219"/>
      <c r="T84" s="1219"/>
      <c r="U84" s="1219"/>
      <c r="V84" s="1219"/>
      <c r="W84" s="1219"/>
      <c r="X84" s="1219"/>
      <c r="Y84" s="1219"/>
      <c r="Z84" s="1219"/>
      <c r="AA84" s="1219"/>
      <c r="AB84" s="1219"/>
      <c r="AC84" s="1219"/>
      <c r="AD84" s="1219"/>
      <c r="AE84" s="1219"/>
      <c r="AF84" s="1219"/>
      <c r="AG84" s="1219"/>
      <c r="AH84" s="1219"/>
      <c r="AI84" s="1219"/>
      <c r="AJ84" s="1385"/>
    </row>
    <row r="85" spans="1:36" ht="14.4">
      <c r="A85" s="1429"/>
      <c r="B85" s="1012"/>
      <c r="C85" s="1012"/>
      <c r="D85" s="1012"/>
      <c r="E85" s="1012"/>
      <c r="F85" s="1384" t="str">
        <f>IF(ISBLANK('一括記入シート（最初）'!$C$113),"",'一括記入シート（最初）'!$C$113)</f>
        <v/>
      </c>
      <c r="G85" s="1219"/>
      <c r="H85" s="1219"/>
      <c r="I85" s="1219"/>
      <c r="J85" s="1219"/>
      <c r="K85" s="1219"/>
      <c r="L85" s="1219"/>
      <c r="M85" s="1219"/>
      <c r="N85" s="1219"/>
      <c r="O85" s="1219"/>
      <c r="P85" s="1219"/>
      <c r="Q85" s="1219"/>
      <c r="R85" s="1219"/>
      <c r="S85" s="1219"/>
      <c r="T85" s="1219"/>
      <c r="U85" s="1219"/>
      <c r="V85" s="1219"/>
      <c r="W85" s="1219"/>
      <c r="X85" s="1219"/>
      <c r="Y85" s="1219"/>
      <c r="Z85" s="1219"/>
      <c r="AA85" s="1219"/>
      <c r="AB85" s="1219"/>
      <c r="AC85" s="1219"/>
      <c r="AD85" s="1219"/>
      <c r="AE85" s="1219"/>
      <c r="AF85" s="1219"/>
      <c r="AG85" s="1219"/>
      <c r="AH85" s="1219"/>
      <c r="AI85" s="1219"/>
      <c r="AJ85" s="1385"/>
    </row>
    <row r="86" spans="1:36" ht="14.4">
      <c r="A86" s="1429"/>
      <c r="B86" s="1012"/>
      <c r="C86" s="1012"/>
      <c r="D86" s="1012"/>
      <c r="E86" s="1012"/>
      <c r="F86" s="1384" t="str">
        <f>IF(ISBLANK('一括記入シート（最初）'!$C$114),"",'一括記入シート（最初）'!$C$114)</f>
        <v/>
      </c>
      <c r="G86" s="1219"/>
      <c r="H86" s="1219"/>
      <c r="I86" s="1219"/>
      <c r="J86" s="1219"/>
      <c r="K86" s="1219"/>
      <c r="L86" s="1219"/>
      <c r="M86" s="1219"/>
      <c r="N86" s="1219"/>
      <c r="O86" s="1219"/>
      <c r="P86" s="1219"/>
      <c r="Q86" s="1219"/>
      <c r="R86" s="1219"/>
      <c r="S86" s="1219"/>
      <c r="T86" s="1219"/>
      <c r="U86" s="1219"/>
      <c r="V86" s="1219"/>
      <c r="W86" s="1219"/>
      <c r="X86" s="1219"/>
      <c r="Y86" s="1219"/>
      <c r="Z86" s="1219"/>
      <c r="AA86" s="1219"/>
      <c r="AB86" s="1219"/>
      <c r="AC86" s="1219"/>
      <c r="AD86" s="1219"/>
      <c r="AE86" s="1219"/>
      <c r="AF86" s="1219"/>
      <c r="AG86" s="1219"/>
      <c r="AH86" s="1219"/>
      <c r="AI86" s="1219"/>
      <c r="AJ86" s="1385"/>
    </row>
    <row r="87" spans="1:36" ht="14.4">
      <c r="A87" s="1429"/>
      <c r="B87" s="1012"/>
      <c r="C87" s="1012"/>
      <c r="D87" s="1012"/>
      <c r="E87" s="1012"/>
      <c r="F87" s="1384" t="str">
        <f>IF(ISBLANK('一括記入シート（最初）'!$C$115),"",'一括記入シート（最初）'!$C$115)</f>
        <v/>
      </c>
      <c r="G87" s="1219"/>
      <c r="H87" s="1219"/>
      <c r="I87" s="1219"/>
      <c r="J87" s="1219"/>
      <c r="K87" s="1219"/>
      <c r="L87" s="1219"/>
      <c r="M87" s="1219"/>
      <c r="N87" s="1219"/>
      <c r="O87" s="1219"/>
      <c r="P87" s="1219"/>
      <c r="Q87" s="1219"/>
      <c r="R87" s="1219"/>
      <c r="S87" s="1219"/>
      <c r="T87" s="1219"/>
      <c r="U87" s="1219"/>
      <c r="V87" s="1219"/>
      <c r="W87" s="1219"/>
      <c r="X87" s="1219"/>
      <c r="Y87" s="1219"/>
      <c r="Z87" s="1219"/>
      <c r="AA87" s="1219"/>
      <c r="AB87" s="1219"/>
      <c r="AC87" s="1219"/>
      <c r="AD87" s="1219"/>
      <c r="AE87" s="1219"/>
      <c r="AF87" s="1219"/>
      <c r="AG87" s="1219"/>
      <c r="AH87" s="1219"/>
      <c r="AI87" s="1219"/>
      <c r="AJ87" s="1385"/>
    </row>
    <row r="88" spans="1:36" ht="14.4">
      <c r="A88" s="1429"/>
      <c r="B88" s="1012"/>
      <c r="C88" s="1012"/>
      <c r="D88" s="1012"/>
      <c r="E88" s="1012"/>
      <c r="F88" s="1384" t="str">
        <f>IF(ISBLANK('一括記入シート（最初）'!$C$116),"",'一括記入シート（最初）'!$C$116)</f>
        <v/>
      </c>
      <c r="G88" s="1219"/>
      <c r="H88" s="1219"/>
      <c r="I88" s="1219"/>
      <c r="J88" s="1219"/>
      <c r="K88" s="1219"/>
      <c r="L88" s="1219"/>
      <c r="M88" s="1219"/>
      <c r="N88" s="1219"/>
      <c r="O88" s="1219"/>
      <c r="P88" s="1219"/>
      <c r="Q88" s="1219"/>
      <c r="R88" s="1219"/>
      <c r="S88" s="1219"/>
      <c r="T88" s="1219"/>
      <c r="U88" s="1219"/>
      <c r="V88" s="1219"/>
      <c r="W88" s="1219"/>
      <c r="X88" s="1219"/>
      <c r="Y88" s="1219"/>
      <c r="Z88" s="1219"/>
      <c r="AA88" s="1219"/>
      <c r="AB88" s="1219"/>
      <c r="AC88" s="1219"/>
      <c r="AD88" s="1219"/>
      <c r="AE88" s="1219"/>
      <c r="AF88" s="1219"/>
      <c r="AG88" s="1219"/>
      <c r="AH88" s="1219"/>
      <c r="AI88" s="1219"/>
      <c r="AJ88" s="1385"/>
    </row>
    <row r="89" spans="1:36" ht="14.4">
      <c r="A89" s="1429"/>
      <c r="B89" s="1012"/>
      <c r="C89" s="1012"/>
      <c r="D89" s="1012"/>
      <c r="E89" s="1012"/>
      <c r="F89" s="885" t="str">
        <f>IF(ISBLANK('一括記入シート（最初）'!$C$117),"",'一括記入シート（最初）'!$C$117)</f>
        <v/>
      </c>
      <c r="G89" s="886"/>
      <c r="H89" s="886"/>
      <c r="I89" s="886"/>
      <c r="J89" s="886"/>
      <c r="K89" s="886"/>
      <c r="L89" s="886"/>
      <c r="M89" s="886"/>
      <c r="N89" s="886"/>
      <c r="O89" s="886"/>
      <c r="P89" s="886"/>
      <c r="Q89" s="886"/>
      <c r="R89" s="886"/>
      <c r="S89" s="886"/>
      <c r="T89" s="886"/>
      <c r="U89" s="886"/>
      <c r="V89" s="886"/>
      <c r="W89" s="886"/>
      <c r="X89" s="886"/>
      <c r="Y89" s="886"/>
      <c r="Z89" s="886"/>
      <c r="AA89" s="886"/>
      <c r="AB89" s="886"/>
      <c r="AC89" s="886"/>
      <c r="AD89" s="886"/>
      <c r="AE89" s="886"/>
      <c r="AF89" s="886"/>
      <c r="AG89" s="886"/>
      <c r="AH89" s="886"/>
      <c r="AI89" s="886"/>
      <c r="AJ89" s="1408"/>
    </row>
    <row r="90" spans="1:36" ht="34.5" customHeight="1">
      <c r="A90" s="1429" t="s">
        <v>134</v>
      </c>
      <c r="B90" s="1012"/>
      <c r="C90" s="1012"/>
      <c r="D90" s="1012"/>
      <c r="E90" s="1012"/>
      <c r="F90" s="1003" t="str">
        <f>IF(ISBLANK('一括記入シート（最初）'!$C$122),"",'一括記入シート（最初）'!$E$83)</f>
        <v/>
      </c>
      <c r="G90" s="1004"/>
      <c r="H90" s="1004"/>
      <c r="I90" s="1004"/>
      <c r="J90" s="1004"/>
      <c r="K90" s="1004"/>
      <c r="L90" s="1004"/>
      <c r="M90" s="1004"/>
      <c r="N90" s="1004"/>
      <c r="O90" s="197" t="s">
        <v>135</v>
      </c>
      <c r="P90" s="1004" t="str">
        <f>IF(ISBLANK('一括記入シート（最初）'!$C$122),"",'一括記入シート（最初）'!$E$122)</f>
        <v/>
      </c>
      <c r="Q90" s="1004"/>
      <c r="R90" s="1004"/>
      <c r="S90" s="1004"/>
      <c r="T90" s="1004"/>
      <c r="U90" s="1004"/>
      <c r="V90" s="1004"/>
      <c r="W90" s="1004"/>
      <c r="X90" s="1004"/>
      <c r="Y90" s="197"/>
      <c r="Z90" s="1409" t="str">
        <f>IF(ISBLANK('一括記入シート（最初）'!$C$122),"",'一括記入シート（最初）'!$C$125)</f>
        <v/>
      </c>
      <c r="AA90" s="1409"/>
      <c r="AB90" s="1186" t="s">
        <v>75</v>
      </c>
      <c r="AC90" s="1186"/>
      <c r="AD90" s="197"/>
      <c r="AE90" s="197"/>
      <c r="AF90" s="197"/>
      <c r="AG90" s="197"/>
      <c r="AH90" s="197"/>
      <c r="AI90" s="197"/>
      <c r="AJ90" s="198"/>
    </row>
    <row r="91" spans="1:36" ht="14.4">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row>
    <row r="92" spans="1:36">
      <c r="A92" s="1427" t="s">
        <v>91</v>
      </c>
      <c r="B92" s="1428"/>
      <c r="C92" s="1428"/>
      <c r="D92" s="1428"/>
      <c r="E92" s="1428"/>
      <c r="F92" s="1410" t="str">
        <f>IF(ISBLANK('一括記入シート（最初）'!$B$127),"",'一括記入シート（最初）'!$B$127)</f>
        <v/>
      </c>
      <c r="G92" s="1411"/>
      <c r="H92" s="1411"/>
      <c r="I92" s="1411"/>
      <c r="J92" s="1411"/>
      <c r="K92" s="1411"/>
      <c r="L92" s="1411"/>
      <c r="M92" s="1411"/>
      <c r="N92" s="1411"/>
      <c r="O92" s="1411"/>
      <c r="P92" s="1411"/>
      <c r="Q92" s="1411"/>
      <c r="R92" s="1411"/>
      <c r="S92" s="1411"/>
      <c r="T92" s="1411"/>
      <c r="U92" s="1411"/>
      <c r="V92" s="1411"/>
      <c r="W92" s="1411"/>
      <c r="X92" s="1411"/>
      <c r="Y92" s="1411"/>
      <c r="Z92" s="1411"/>
      <c r="AA92" s="1411"/>
      <c r="AB92" s="1411"/>
      <c r="AC92" s="1411"/>
      <c r="AD92" s="1411"/>
      <c r="AE92" s="1411"/>
      <c r="AF92" s="1411"/>
      <c r="AG92" s="1411"/>
      <c r="AH92" s="1411"/>
      <c r="AI92" s="1411"/>
      <c r="AJ92" s="1412"/>
    </row>
    <row r="93" spans="1:36">
      <c r="A93" s="1429"/>
      <c r="B93" s="1012"/>
      <c r="C93" s="1012"/>
      <c r="D93" s="1012"/>
      <c r="E93" s="1012"/>
      <c r="F93" s="1011"/>
      <c r="G93" s="1413"/>
      <c r="H93" s="1413"/>
      <c r="I93" s="1413"/>
      <c r="J93" s="1413"/>
      <c r="K93" s="1413"/>
      <c r="L93" s="1413"/>
      <c r="M93" s="1413"/>
      <c r="N93" s="1413"/>
      <c r="O93" s="1413"/>
      <c r="P93" s="1413"/>
      <c r="Q93" s="1413"/>
      <c r="R93" s="1413"/>
      <c r="S93" s="1413"/>
      <c r="T93" s="1413"/>
      <c r="U93" s="1413"/>
      <c r="V93" s="1413"/>
      <c r="W93" s="1413"/>
      <c r="X93" s="1413"/>
      <c r="Y93" s="1413"/>
      <c r="Z93" s="1413"/>
      <c r="AA93" s="1413"/>
      <c r="AB93" s="1413"/>
      <c r="AC93" s="1413"/>
      <c r="AD93" s="1413"/>
      <c r="AE93" s="1413"/>
      <c r="AF93" s="1413"/>
      <c r="AG93" s="1413"/>
      <c r="AH93" s="1413"/>
      <c r="AI93" s="1413"/>
      <c r="AJ93" s="1414"/>
    </row>
    <row r="94" spans="1:36">
      <c r="A94" s="1429"/>
      <c r="B94" s="1012"/>
      <c r="C94" s="1012"/>
      <c r="D94" s="1012"/>
      <c r="E94" s="1012"/>
      <c r="F94" s="1011"/>
      <c r="G94" s="1413"/>
      <c r="H94" s="1413"/>
      <c r="I94" s="1413"/>
      <c r="J94" s="1413"/>
      <c r="K94" s="1413"/>
      <c r="L94" s="1413"/>
      <c r="M94" s="1413"/>
      <c r="N94" s="1413"/>
      <c r="O94" s="1413"/>
      <c r="P94" s="1413"/>
      <c r="Q94" s="1413"/>
      <c r="R94" s="1413"/>
      <c r="S94" s="1413"/>
      <c r="T94" s="1413"/>
      <c r="U94" s="1413"/>
      <c r="V94" s="1413"/>
      <c r="W94" s="1413"/>
      <c r="X94" s="1413"/>
      <c r="Y94" s="1413"/>
      <c r="Z94" s="1413"/>
      <c r="AA94" s="1413"/>
      <c r="AB94" s="1413"/>
      <c r="AC94" s="1413"/>
      <c r="AD94" s="1413"/>
      <c r="AE94" s="1413"/>
      <c r="AF94" s="1413"/>
      <c r="AG94" s="1413"/>
      <c r="AH94" s="1413"/>
      <c r="AI94" s="1413"/>
      <c r="AJ94" s="1414"/>
    </row>
    <row r="95" spans="1:36">
      <c r="A95" s="1429"/>
      <c r="B95" s="1012"/>
      <c r="C95" s="1012"/>
      <c r="D95" s="1012"/>
      <c r="E95" s="1012"/>
      <c r="F95" s="1011"/>
      <c r="G95" s="1413"/>
      <c r="H95" s="1413"/>
      <c r="I95" s="1413"/>
      <c r="J95" s="1413"/>
      <c r="K95" s="1413"/>
      <c r="L95" s="1413"/>
      <c r="M95" s="1413"/>
      <c r="N95" s="1413"/>
      <c r="O95" s="1413"/>
      <c r="P95" s="1413"/>
      <c r="Q95" s="1413"/>
      <c r="R95" s="1413"/>
      <c r="S95" s="1413"/>
      <c r="T95" s="1413"/>
      <c r="U95" s="1413"/>
      <c r="V95" s="1413"/>
      <c r="W95" s="1413"/>
      <c r="X95" s="1413"/>
      <c r="Y95" s="1413"/>
      <c r="Z95" s="1413"/>
      <c r="AA95" s="1413"/>
      <c r="AB95" s="1413"/>
      <c r="AC95" s="1413"/>
      <c r="AD95" s="1413"/>
      <c r="AE95" s="1413"/>
      <c r="AF95" s="1413"/>
      <c r="AG95" s="1413"/>
      <c r="AH95" s="1413"/>
      <c r="AI95" s="1413"/>
      <c r="AJ95" s="1414"/>
    </row>
    <row r="96" spans="1:36">
      <c r="A96" s="1429"/>
      <c r="B96" s="1012"/>
      <c r="C96" s="1012"/>
      <c r="D96" s="1012"/>
      <c r="E96" s="1012"/>
      <c r="F96" s="1011"/>
      <c r="G96" s="1413"/>
      <c r="H96" s="1413"/>
      <c r="I96" s="1413"/>
      <c r="J96" s="1413"/>
      <c r="K96" s="1413"/>
      <c r="L96" s="1413"/>
      <c r="M96" s="1413"/>
      <c r="N96" s="1413"/>
      <c r="O96" s="1413"/>
      <c r="P96" s="1413"/>
      <c r="Q96" s="1413"/>
      <c r="R96" s="1413"/>
      <c r="S96" s="1413"/>
      <c r="T96" s="1413"/>
      <c r="U96" s="1413"/>
      <c r="V96" s="1413"/>
      <c r="W96" s="1413"/>
      <c r="X96" s="1413"/>
      <c r="Y96" s="1413"/>
      <c r="Z96" s="1413"/>
      <c r="AA96" s="1413"/>
      <c r="AB96" s="1413"/>
      <c r="AC96" s="1413"/>
      <c r="AD96" s="1413"/>
      <c r="AE96" s="1413"/>
      <c r="AF96" s="1413"/>
      <c r="AG96" s="1413"/>
      <c r="AH96" s="1413"/>
      <c r="AI96" s="1413"/>
      <c r="AJ96" s="1414"/>
    </row>
    <row r="97" spans="1:40">
      <c r="A97" s="1429"/>
      <c r="B97" s="1012"/>
      <c r="C97" s="1012"/>
      <c r="D97" s="1012"/>
      <c r="E97" s="1012"/>
      <c r="F97" s="1011"/>
      <c r="G97" s="1413"/>
      <c r="H97" s="1413"/>
      <c r="I97" s="1413"/>
      <c r="J97" s="1413"/>
      <c r="K97" s="1413"/>
      <c r="L97" s="1413"/>
      <c r="M97" s="1413"/>
      <c r="N97" s="1413"/>
      <c r="O97" s="1413"/>
      <c r="P97" s="1413"/>
      <c r="Q97" s="1413"/>
      <c r="R97" s="1413"/>
      <c r="S97" s="1413"/>
      <c r="T97" s="1413"/>
      <c r="U97" s="1413"/>
      <c r="V97" s="1413"/>
      <c r="W97" s="1413"/>
      <c r="X97" s="1413"/>
      <c r="Y97" s="1413"/>
      <c r="Z97" s="1413"/>
      <c r="AA97" s="1413"/>
      <c r="AB97" s="1413"/>
      <c r="AC97" s="1413"/>
      <c r="AD97" s="1413"/>
      <c r="AE97" s="1413"/>
      <c r="AF97" s="1413"/>
      <c r="AG97" s="1413"/>
      <c r="AH97" s="1413"/>
      <c r="AI97" s="1413"/>
      <c r="AJ97" s="1414"/>
    </row>
    <row r="98" spans="1:40">
      <c r="A98" s="1429"/>
      <c r="B98" s="1012"/>
      <c r="C98" s="1012"/>
      <c r="D98" s="1012"/>
      <c r="E98" s="1012"/>
      <c r="F98" s="1011"/>
      <c r="G98" s="1413"/>
      <c r="H98" s="1413"/>
      <c r="I98" s="1413"/>
      <c r="J98" s="1413"/>
      <c r="K98" s="1413"/>
      <c r="L98" s="1413"/>
      <c r="M98" s="1413"/>
      <c r="N98" s="1413"/>
      <c r="O98" s="1413"/>
      <c r="P98" s="1413"/>
      <c r="Q98" s="1413"/>
      <c r="R98" s="1413"/>
      <c r="S98" s="1413"/>
      <c r="T98" s="1413"/>
      <c r="U98" s="1413"/>
      <c r="V98" s="1413"/>
      <c r="W98" s="1413"/>
      <c r="X98" s="1413"/>
      <c r="Y98" s="1413"/>
      <c r="Z98" s="1413"/>
      <c r="AA98" s="1413"/>
      <c r="AB98" s="1413"/>
      <c r="AC98" s="1413"/>
      <c r="AD98" s="1413"/>
      <c r="AE98" s="1413"/>
      <c r="AF98" s="1413"/>
      <c r="AG98" s="1413"/>
      <c r="AH98" s="1413"/>
      <c r="AI98" s="1413"/>
      <c r="AJ98" s="1414"/>
    </row>
    <row r="99" spans="1:40">
      <c r="A99" s="1429"/>
      <c r="B99" s="1012"/>
      <c r="C99" s="1012"/>
      <c r="D99" s="1012"/>
      <c r="E99" s="1012"/>
      <c r="F99" s="1011"/>
      <c r="G99" s="1413"/>
      <c r="H99" s="1413"/>
      <c r="I99" s="1413"/>
      <c r="J99" s="1413"/>
      <c r="K99" s="1413"/>
      <c r="L99" s="1413"/>
      <c r="M99" s="1413"/>
      <c r="N99" s="1413"/>
      <c r="O99" s="1413"/>
      <c r="P99" s="1413"/>
      <c r="Q99" s="1413"/>
      <c r="R99" s="1413"/>
      <c r="S99" s="1413"/>
      <c r="T99" s="1413"/>
      <c r="U99" s="1413"/>
      <c r="V99" s="1413"/>
      <c r="W99" s="1413"/>
      <c r="X99" s="1413"/>
      <c r="Y99" s="1413"/>
      <c r="Z99" s="1413"/>
      <c r="AA99" s="1413"/>
      <c r="AB99" s="1413"/>
      <c r="AC99" s="1413"/>
      <c r="AD99" s="1413"/>
      <c r="AE99" s="1413"/>
      <c r="AF99" s="1413"/>
      <c r="AG99" s="1413"/>
      <c r="AH99" s="1413"/>
      <c r="AI99" s="1413"/>
      <c r="AJ99" s="1414"/>
    </row>
    <row r="100" spans="1:40">
      <c r="A100" s="1430"/>
      <c r="B100" s="1431"/>
      <c r="C100" s="1431"/>
      <c r="D100" s="1431"/>
      <c r="E100" s="1431"/>
      <c r="F100" s="1415"/>
      <c r="G100" s="1416"/>
      <c r="H100" s="1416"/>
      <c r="I100" s="1416"/>
      <c r="J100" s="1416"/>
      <c r="K100" s="1416"/>
      <c r="L100" s="1416"/>
      <c r="M100" s="1416"/>
      <c r="N100" s="1416"/>
      <c r="O100" s="1416"/>
      <c r="P100" s="1416"/>
      <c r="Q100" s="1416"/>
      <c r="R100" s="1416"/>
      <c r="S100" s="1416"/>
      <c r="T100" s="1416"/>
      <c r="U100" s="1416"/>
      <c r="V100" s="1416"/>
      <c r="W100" s="1416"/>
      <c r="X100" s="1416"/>
      <c r="Y100" s="1416"/>
      <c r="Z100" s="1416"/>
      <c r="AA100" s="1416"/>
      <c r="AB100" s="1416"/>
      <c r="AC100" s="1416"/>
      <c r="AD100" s="1416"/>
      <c r="AE100" s="1416"/>
      <c r="AF100" s="1416"/>
      <c r="AG100" s="1416"/>
      <c r="AH100" s="1416"/>
      <c r="AI100" s="1416"/>
      <c r="AJ100" s="1417"/>
    </row>
    <row r="101" spans="1:40" ht="14.4">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62"/>
    </row>
    <row r="102" spans="1:40">
      <c r="A102" s="1419" t="s">
        <v>248</v>
      </c>
      <c r="B102" s="1420"/>
      <c r="C102" s="1420"/>
      <c r="D102" s="1420"/>
      <c r="E102" s="1420"/>
      <c r="F102" s="1420"/>
      <c r="G102" s="1420"/>
      <c r="H102" s="1420"/>
      <c r="I102" s="1420"/>
      <c r="J102" s="1420"/>
      <c r="K102" s="1420"/>
      <c r="L102" s="1420"/>
      <c r="M102" s="1420"/>
      <c r="N102" s="1420"/>
      <c r="O102" s="1420"/>
      <c r="P102" s="1420"/>
      <c r="Q102" s="1420"/>
      <c r="R102" s="1420"/>
      <c r="S102" s="1420"/>
      <c r="T102" s="1420"/>
      <c r="U102" s="1420"/>
      <c r="V102" s="1420"/>
      <c r="W102" s="1420"/>
      <c r="X102" s="1420"/>
      <c r="Y102" s="1420"/>
      <c r="Z102" s="1420"/>
      <c r="AA102" s="1420"/>
      <c r="AB102" s="1420"/>
      <c r="AC102" s="1420"/>
      <c r="AD102" s="1420"/>
      <c r="AE102" s="1420"/>
      <c r="AF102" s="1420"/>
      <c r="AG102" s="1420"/>
      <c r="AH102" s="1420"/>
      <c r="AI102" s="1420"/>
      <c r="AJ102" s="1421"/>
      <c r="AK102" s="351" t="s">
        <v>245</v>
      </c>
      <c r="AL102" s="352"/>
      <c r="AM102" s="352"/>
      <c r="AN102" s="352"/>
    </row>
    <row r="103" spans="1:40">
      <c r="A103" s="1422"/>
      <c r="B103" s="1393"/>
      <c r="C103" s="1393"/>
      <c r="D103" s="1393"/>
      <c r="E103" s="1393"/>
      <c r="F103" s="1393"/>
      <c r="G103" s="1393"/>
      <c r="H103" s="1393"/>
      <c r="I103" s="1393"/>
      <c r="J103" s="1393"/>
      <c r="K103" s="1393"/>
      <c r="L103" s="1393"/>
      <c r="M103" s="1393"/>
      <c r="N103" s="1393"/>
      <c r="O103" s="1393"/>
      <c r="P103" s="1393"/>
      <c r="Q103" s="1393"/>
      <c r="R103" s="1393"/>
      <c r="S103" s="1393"/>
      <c r="T103" s="1393"/>
      <c r="U103" s="1393"/>
      <c r="V103" s="1393"/>
      <c r="W103" s="1393"/>
      <c r="X103" s="1393"/>
      <c r="Y103" s="1393"/>
      <c r="Z103" s="1393"/>
      <c r="AA103" s="1393"/>
      <c r="AB103" s="1393"/>
      <c r="AC103" s="1393"/>
      <c r="AD103" s="1393"/>
      <c r="AE103" s="1393"/>
      <c r="AF103" s="1393"/>
      <c r="AG103" s="1393"/>
      <c r="AH103" s="1393"/>
      <c r="AI103" s="1393"/>
      <c r="AJ103" s="1423"/>
      <c r="AK103" s="62"/>
    </row>
    <row r="104" spans="1:40">
      <c r="A104" s="1422"/>
      <c r="B104" s="1393"/>
      <c r="C104" s="1393"/>
      <c r="D104" s="1393"/>
      <c r="E104" s="1393"/>
      <c r="F104" s="1393"/>
      <c r="G104" s="1393"/>
      <c r="H104" s="1393"/>
      <c r="I104" s="1393"/>
      <c r="J104" s="1393"/>
      <c r="K104" s="1393"/>
      <c r="L104" s="1393"/>
      <c r="M104" s="1393"/>
      <c r="N104" s="1393"/>
      <c r="O104" s="1393"/>
      <c r="P104" s="1393"/>
      <c r="Q104" s="1393"/>
      <c r="R104" s="1393"/>
      <c r="S104" s="1393"/>
      <c r="T104" s="1393"/>
      <c r="U104" s="1393"/>
      <c r="V104" s="1393"/>
      <c r="W104" s="1393"/>
      <c r="X104" s="1393"/>
      <c r="Y104" s="1393"/>
      <c r="Z104" s="1393"/>
      <c r="AA104" s="1393"/>
      <c r="AB104" s="1393"/>
      <c r="AC104" s="1393"/>
      <c r="AD104" s="1393"/>
      <c r="AE104" s="1393"/>
      <c r="AF104" s="1393"/>
      <c r="AG104" s="1393"/>
      <c r="AH104" s="1393"/>
      <c r="AI104" s="1393"/>
      <c r="AJ104" s="1423"/>
      <c r="AK104" s="62"/>
    </row>
    <row r="105" spans="1:40">
      <c r="A105" s="1422"/>
      <c r="B105" s="1393"/>
      <c r="C105" s="1393"/>
      <c r="D105" s="1393"/>
      <c r="E105" s="1393"/>
      <c r="F105" s="1393"/>
      <c r="G105" s="1393"/>
      <c r="H105" s="1393"/>
      <c r="I105" s="1393"/>
      <c r="J105" s="1393"/>
      <c r="K105" s="1393"/>
      <c r="L105" s="1393"/>
      <c r="M105" s="1393"/>
      <c r="N105" s="1393"/>
      <c r="O105" s="1393"/>
      <c r="P105" s="1393"/>
      <c r="Q105" s="1393"/>
      <c r="R105" s="1393"/>
      <c r="S105" s="1393"/>
      <c r="T105" s="1393"/>
      <c r="U105" s="1393"/>
      <c r="V105" s="1393"/>
      <c r="W105" s="1393"/>
      <c r="X105" s="1393"/>
      <c r="Y105" s="1393"/>
      <c r="Z105" s="1393"/>
      <c r="AA105" s="1393"/>
      <c r="AB105" s="1393"/>
      <c r="AC105" s="1393"/>
      <c r="AD105" s="1393"/>
      <c r="AE105" s="1393"/>
      <c r="AF105" s="1393"/>
      <c r="AG105" s="1393"/>
      <c r="AH105" s="1393"/>
      <c r="AI105" s="1393"/>
      <c r="AJ105" s="1423"/>
      <c r="AK105" s="62"/>
    </row>
    <row r="106" spans="1:40">
      <c r="A106" s="1422"/>
      <c r="B106" s="1393"/>
      <c r="C106" s="1393"/>
      <c r="D106" s="1393"/>
      <c r="E106" s="1393"/>
      <c r="F106" s="1393"/>
      <c r="G106" s="1393"/>
      <c r="H106" s="1393"/>
      <c r="I106" s="1393"/>
      <c r="J106" s="1393"/>
      <c r="K106" s="1393"/>
      <c r="L106" s="1393"/>
      <c r="M106" s="1393"/>
      <c r="N106" s="1393"/>
      <c r="O106" s="1393"/>
      <c r="P106" s="1393"/>
      <c r="Q106" s="1393"/>
      <c r="R106" s="1393"/>
      <c r="S106" s="1393"/>
      <c r="T106" s="1393"/>
      <c r="U106" s="1393"/>
      <c r="V106" s="1393"/>
      <c r="W106" s="1393"/>
      <c r="X106" s="1393"/>
      <c r="Y106" s="1393"/>
      <c r="Z106" s="1393"/>
      <c r="AA106" s="1393"/>
      <c r="AB106" s="1393"/>
      <c r="AC106" s="1393"/>
      <c r="AD106" s="1393"/>
      <c r="AE106" s="1393"/>
      <c r="AF106" s="1393"/>
      <c r="AG106" s="1393"/>
      <c r="AH106" s="1393"/>
      <c r="AI106" s="1393"/>
      <c r="AJ106" s="1423"/>
      <c r="AK106" s="62"/>
    </row>
    <row r="107" spans="1:40">
      <c r="A107" s="1422"/>
      <c r="B107" s="1393"/>
      <c r="C107" s="1393"/>
      <c r="D107" s="1393"/>
      <c r="E107" s="1393"/>
      <c r="F107" s="1393"/>
      <c r="G107" s="1393"/>
      <c r="H107" s="1393"/>
      <c r="I107" s="1393"/>
      <c r="J107" s="1393"/>
      <c r="K107" s="1393"/>
      <c r="L107" s="1393"/>
      <c r="M107" s="1393"/>
      <c r="N107" s="1393"/>
      <c r="O107" s="1393"/>
      <c r="P107" s="1393"/>
      <c r="Q107" s="1393"/>
      <c r="R107" s="1393"/>
      <c r="S107" s="1393"/>
      <c r="T107" s="1393"/>
      <c r="U107" s="1393"/>
      <c r="V107" s="1393"/>
      <c r="W107" s="1393"/>
      <c r="X107" s="1393"/>
      <c r="Y107" s="1393"/>
      <c r="Z107" s="1393"/>
      <c r="AA107" s="1393"/>
      <c r="AB107" s="1393"/>
      <c r="AC107" s="1393"/>
      <c r="AD107" s="1393"/>
      <c r="AE107" s="1393"/>
      <c r="AF107" s="1393"/>
      <c r="AG107" s="1393"/>
      <c r="AH107" s="1393"/>
      <c r="AI107" s="1393"/>
      <c r="AJ107" s="1423"/>
      <c r="AK107" s="62"/>
    </row>
    <row r="108" spans="1:40">
      <c r="A108" s="1422"/>
      <c r="B108" s="1393"/>
      <c r="C108" s="1393"/>
      <c r="D108" s="1393"/>
      <c r="E108" s="1393"/>
      <c r="F108" s="1393"/>
      <c r="G108" s="1393"/>
      <c r="H108" s="1393"/>
      <c r="I108" s="1393"/>
      <c r="J108" s="1393"/>
      <c r="K108" s="1393"/>
      <c r="L108" s="1393"/>
      <c r="M108" s="1393"/>
      <c r="N108" s="1393"/>
      <c r="O108" s="1393"/>
      <c r="P108" s="1393"/>
      <c r="Q108" s="1393"/>
      <c r="R108" s="1393"/>
      <c r="S108" s="1393"/>
      <c r="T108" s="1393"/>
      <c r="U108" s="1393"/>
      <c r="V108" s="1393"/>
      <c r="W108" s="1393"/>
      <c r="X108" s="1393"/>
      <c r="Y108" s="1393"/>
      <c r="Z108" s="1393"/>
      <c r="AA108" s="1393"/>
      <c r="AB108" s="1393"/>
      <c r="AC108" s="1393"/>
      <c r="AD108" s="1393"/>
      <c r="AE108" s="1393"/>
      <c r="AF108" s="1393"/>
      <c r="AG108" s="1393"/>
      <c r="AH108" s="1393"/>
      <c r="AI108" s="1393"/>
      <c r="AJ108" s="1423"/>
      <c r="AK108" s="62"/>
    </row>
    <row r="109" spans="1:40">
      <c r="A109" s="1422"/>
      <c r="B109" s="1393"/>
      <c r="C109" s="1393"/>
      <c r="D109" s="1393"/>
      <c r="E109" s="1393"/>
      <c r="F109" s="1393"/>
      <c r="G109" s="1393"/>
      <c r="H109" s="1393"/>
      <c r="I109" s="1393"/>
      <c r="J109" s="1393"/>
      <c r="K109" s="1393"/>
      <c r="L109" s="1393"/>
      <c r="M109" s="1393"/>
      <c r="N109" s="1393"/>
      <c r="O109" s="1393"/>
      <c r="P109" s="1393"/>
      <c r="Q109" s="1393"/>
      <c r="R109" s="1393"/>
      <c r="S109" s="1393"/>
      <c r="T109" s="1393"/>
      <c r="U109" s="1393"/>
      <c r="V109" s="1393"/>
      <c r="W109" s="1393"/>
      <c r="X109" s="1393"/>
      <c r="Y109" s="1393"/>
      <c r="Z109" s="1393"/>
      <c r="AA109" s="1393"/>
      <c r="AB109" s="1393"/>
      <c r="AC109" s="1393"/>
      <c r="AD109" s="1393"/>
      <c r="AE109" s="1393"/>
      <c r="AF109" s="1393"/>
      <c r="AG109" s="1393"/>
      <c r="AH109" s="1393"/>
      <c r="AI109" s="1393"/>
      <c r="AJ109" s="1423"/>
      <c r="AK109" s="62"/>
    </row>
    <row r="110" spans="1:40">
      <c r="A110" s="1424"/>
      <c r="B110" s="1425"/>
      <c r="C110" s="1425"/>
      <c r="D110" s="1425"/>
      <c r="E110" s="1425"/>
      <c r="F110" s="1425"/>
      <c r="G110" s="1425"/>
      <c r="H110" s="1425"/>
      <c r="I110" s="1425"/>
      <c r="J110" s="1425"/>
      <c r="K110" s="1425"/>
      <c r="L110" s="1425"/>
      <c r="M110" s="1425"/>
      <c r="N110" s="1425"/>
      <c r="O110" s="1425"/>
      <c r="P110" s="1425"/>
      <c r="Q110" s="1425"/>
      <c r="R110" s="1425"/>
      <c r="S110" s="1425"/>
      <c r="T110" s="1425"/>
      <c r="U110" s="1425"/>
      <c r="V110" s="1425"/>
      <c r="W110" s="1425"/>
      <c r="X110" s="1425"/>
      <c r="Y110" s="1425"/>
      <c r="Z110" s="1425"/>
      <c r="AA110" s="1425"/>
      <c r="AB110" s="1425"/>
      <c r="AC110" s="1425"/>
      <c r="AD110" s="1425"/>
      <c r="AE110" s="1425"/>
      <c r="AF110" s="1425"/>
      <c r="AG110" s="1425"/>
      <c r="AH110" s="1425"/>
      <c r="AI110" s="1425"/>
      <c r="AJ110" s="1426"/>
      <c r="AK110" s="62"/>
    </row>
    <row r="111" spans="1:40">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row>
    <row r="112" spans="1:40">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1029" t="s">
        <v>112</v>
      </c>
      <c r="AB112" s="1029"/>
      <c r="AC112" s="1029"/>
      <c r="AD112" s="1029"/>
      <c r="AE112" s="950"/>
      <c r="AF112" s="950"/>
      <c r="AG112" s="950"/>
      <c r="AH112" s="950"/>
      <c r="AI112" s="950"/>
      <c r="AJ112" s="950"/>
    </row>
    <row r="113" spans="1:45">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5"/>
      <c r="AB113" s="55"/>
      <c r="AC113" s="55"/>
      <c r="AD113" s="55"/>
      <c r="AE113" s="53"/>
      <c r="AF113" s="53"/>
      <c r="AG113" s="53"/>
      <c r="AH113" s="53"/>
      <c r="AI113" s="53"/>
      <c r="AJ113" s="53"/>
    </row>
    <row r="114" spans="1:45">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699" t="s">
        <v>113</v>
      </c>
      <c r="AB114" s="699"/>
      <c r="AC114" s="699"/>
      <c r="AD114" s="699"/>
      <c r="AE114" s="1025"/>
      <c r="AF114" s="1025"/>
      <c r="AG114" s="1025"/>
      <c r="AH114" s="1025"/>
      <c r="AI114" s="1025"/>
      <c r="AJ114" s="1025"/>
    </row>
    <row r="115" spans="1:45">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row>
    <row r="116" spans="1:45">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row>
    <row r="117" spans="1:45">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row>
    <row r="118" spans="1:45">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row>
    <row r="119" spans="1:4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row>
    <row r="120" spans="1:45">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row>
    <row r="121" spans="1:45">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row>
    <row r="122" spans="1:45">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row>
    <row r="123" spans="1:45">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row>
    <row r="124" spans="1:45">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row>
    <row r="125" spans="1:45" s="53" customFormat="1">
      <c r="AO125" s="63" t="s">
        <v>779</v>
      </c>
      <c r="AS125" s="53" t="s">
        <v>43</v>
      </c>
    </row>
    <row r="126" spans="1:45" s="53" customFormat="1">
      <c r="AO126" s="387" t="s">
        <v>141</v>
      </c>
      <c r="AS126" s="53" t="s">
        <v>142</v>
      </c>
    </row>
    <row r="127" spans="1:45" s="53" customFormat="1">
      <c r="AO127" s="387" t="s">
        <v>143</v>
      </c>
      <c r="AS127" s="53" t="s">
        <v>144</v>
      </c>
    </row>
    <row r="128" spans="1:45" s="53" customFormat="1">
      <c r="AO128" s="387" t="s">
        <v>145</v>
      </c>
      <c r="AS128" s="53" t="s">
        <v>146</v>
      </c>
    </row>
    <row r="129" spans="41:41" s="53" customFormat="1">
      <c r="AO129" s="387" t="s">
        <v>147</v>
      </c>
    </row>
    <row r="130" spans="41:41" s="53" customFormat="1">
      <c r="AO130" s="387" t="s">
        <v>780</v>
      </c>
    </row>
    <row r="131" spans="41:41" s="53" customFormat="1">
      <c r="AO131" s="387" t="s">
        <v>781</v>
      </c>
    </row>
    <row r="132" spans="41:41" s="53" customFormat="1">
      <c r="AO132" s="387" t="s">
        <v>782</v>
      </c>
    </row>
    <row r="133" spans="41:41" s="53" customFormat="1">
      <c r="AO133" s="63" t="s">
        <v>783</v>
      </c>
    </row>
    <row r="134" spans="41:41" s="53" customFormat="1">
      <c r="AO134" s="387" t="s">
        <v>784</v>
      </c>
    </row>
    <row r="135" spans="41:41" s="53" customFormat="1">
      <c r="AO135" s="63" t="s">
        <v>785</v>
      </c>
    </row>
    <row r="136" spans="41:41" s="53" customFormat="1">
      <c r="AO136" s="387" t="s">
        <v>786</v>
      </c>
    </row>
    <row r="137" spans="41:41" s="53" customFormat="1">
      <c r="AO137" s="388" t="s">
        <v>787</v>
      </c>
    </row>
    <row r="138" spans="41:41" s="53" customFormat="1">
      <c r="AO138" s="387" t="s">
        <v>788</v>
      </c>
    </row>
    <row r="139" spans="41:41" s="53" customFormat="1">
      <c r="AO139" s="388" t="s">
        <v>789</v>
      </c>
    </row>
    <row r="140" spans="41:41" s="53" customFormat="1">
      <c r="AO140" s="389" t="s">
        <v>790</v>
      </c>
    </row>
    <row r="141" spans="41:41" s="53" customFormat="1">
      <c r="AO141" s="390" t="s">
        <v>791</v>
      </c>
    </row>
    <row r="142" spans="41:41" s="53" customFormat="1">
      <c r="AO142" s="387" t="s">
        <v>128</v>
      </c>
    </row>
    <row r="143" spans="41:41" s="53" customFormat="1">
      <c r="AO143" s="387" t="s">
        <v>792</v>
      </c>
    </row>
    <row r="144" spans="41:41" s="53" customFormat="1">
      <c r="AO144" s="387" t="s">
        <v>793</v>
      </c>
    </row>
    <row r="145" spans="41:41" s="53" customFormat="1">
      <c r="AO145" s="387" t="s">
        <v>794</v>
      </c>
    </row>
    <row r="146" spans="41:41" s="53" customFormat="1">
      <c r="AO146" s="63" t="s">
        <v>795</v>
      </c>
    </row>
    <row r="147" spans="41:41" s="53" customFormat="1">
      <c r="AO147" s="387" t="s">
        <v>796</v>
      </c>
    </row>
    <row r="148" spans="41:41" s="53" customFormat="1">
      <c r="AO148" s="63" t="s">
        <v>797</v>
      </c>
    </row>
    <row r="149" spans="41:41" s="53" customFormat="1">
      <c r="AO149" s="387" t="s">
        <v>798</v>
      </c>
    </row>
    <row r="150" spans="41:41" s="53" customFormat="1">
      <c r="AO150" s="63" t="s">
        <v>799</v>
      </c>
    </row>
    <row r="151" spans="41:41" s="53" customFormat="1">
      <c r="AO151" s="387" t="s">
        <v>800</v>
      </c>
    </row>
    <row r="152" spans="41:41" s="53" customFormat="1">
      <c r="AO152" s="63" t="s">
        <v>801</v>
      </c>
    </row>
    <row r="153" spans="41:41" s="53" customFormat="1">
      <c r="AO153" s="387" t="s">
        <v>802</v>
      </c>
    </row>
    <row r="154" spans="41:41" s="53" customFormat="1">
      <c r="AO154" s="388" t="s">
        <v>803</v>
      </c>
    </row>
    <row r="155" spans="41:41" s="53" customFormat="1">
      <c r="AO155" s="389" t="s">
        <v>804</v>
      </c>
    </row>
    <row r="156" spans="41:41" s="53" customFormat="1">
      <c r="AO156" s="63" t="s">
        <v>805</v>
      </c>
    </row>
    <row r="157" spans="41:41" s="53" customFormat="1">
      <c r="AO157" s="387" t="s">
        <v>153</v>
      </c>
    </row>
    <row r="158" spans="41:41" s="53" customFormat="1">
      <c r="AO158" s="387" t="s">
        <v>154</v>
      </c>
    </row>
    <row r="159" spans="41:41" s="53" customFormat="1">
      <c r="AO159" s="387" t="s">
        <v>159</v>
      </c>
    </row>
    <row r="160" spans="41:41" s="53" customFormat="1">
      <c r="AO160" s="388" t="s">
        <v>806</v>
      </c>
    </row>
    <row r="161" spans="41:41" s="53" customFormat="1">
      <c r="AO161" s="387" t="s">
        <v>155</v>
      </c>
    </row>
    <row r="162" spans="41:41" s="53" customFormat="1">
      <c r="AO162" s="387" t="s">
        <v>156</v>
      </c>
    </row>
    <row r="163" spans="41:41" s="53" customFormat="1">
      <c r="AO163" s="387" t="s">
        <v>157</v>
      </c>
    </row>
    <row r="164" spans="41:41" s="53" customFormat="1">
      <c r="AO164" s="387" t="s">
        <v>160</v>
      </c>
    </row>
    <row r="165" spans="41:41" s="53" customFormat="1">
      <c r="AO165" s="387" t="s">
        <v>161</v>
      </c>
    </row>
    <row r="166" spans="41:41" s="53" customFormat="1">
      <c r="AO166" s="63" t="s">
        <v>807</v>
      </c>
    </row>
    <row r="167" spans="41:41" s="53" customFormat="1">
      <c r="AO167" s="387" t="s">
        <v>163</v>
      </c>
    </row>
    <row r="168" spans="41:41" s="53" customFormat="1">
      <c r="AO168" s="387" t="s">
        <v>164</v>
      </c>
    </row>
    <row r="169" spans="41:41" s="53" customFormat="1">
      <c r="AO169" s="387" t="s">
        <v>150</v>
      </c>
    </row>
    <row r="170" spans="41:41" s="53" customFormat="1">
      <c r="AO170" s="387" t="s">
        <v>166</v>
      </c>
    </row>
    <row r="171" spans="41:41" s="53" customFormat="1">
      <c r="AO171" s="387" t="s">
        <v>149</v>
      </c>
    </row>
    <row r="172" spans="41:41" s="53" customFormat="1">
      <c r="AO172" s="388" t="s">
        <v>808</v>
      </c>
    </row>
    <row r="173" spans="41:41" s="53" customFormat="1">
      <c r="AO173" s="387" t="s">
        <v>809</v>
      </c>
    </row>
    <row r="174" spans="41:41" s="53" customFormat="1">
      <c r="AO174" s="388" t="s">
        <v>810</v>
      </c>
    </row>
    <row r="175" spans="41:41" s="53" customFormat="1">
      <c r="AO175" s="387" t="s">
        <v>167</v>
      </c>
    </row>
    <row r="176" spans="41:41" s="53" customFormat="1">
      <c r="AO176" s="387" t="s">
        <v>151</v>
      </c>
    </row>
    <row r="177" spans="1:41" s="53" customFormat="1">
      <c r="AO177" s="63" t="s">
        <v>811</v>
      </c>
    </row>
    <row r="178" spans="1:41" s="53" customFormat="1">
      <c r="AO178" s="387" t="s">
        <v>813</v>
      </c>
    </row>
    <row r="179" spans="1:41" s="53" customFormat="1">
      <c r="AO179" s="63" t="s">
        <v>812</v>
      </c>
    </row>
    <row r="180" spans="1:41" s="53" customFormat="1">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O180" s="387" t="s">
        <v>814</v>
      </c>
    </row>
    <row r="181" spans="1:41" s="53" customFormat="1">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O181" s="63" t="s">
        <v>168</v>
      </c>
    </row>
    <row r="182" spans="1:41" s="53" customFormat="1">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O182" s="63" t="s">
        <v>815</v>
      </c>
    </row>
    <row r="183" spans="1:41" s="53" customFormat="1">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O183" s="387" t="s">
        <v>816</v>
      </c>
    </row>
    <row r="184" spans="1:41" s="53" customFormat="1">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O184" s="388" t="s">
        <v>817</v>
      </c>
    </row>
    <row r="185" spans="1:41" s="53" customFormat="1">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O185" s="387" t="s">
        <v>818</v>
      </c>
    </row>
    <row r="186" spans="1:41" s="53" customFormat="1">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O186" s="388" t="s">
        <v>819</v>
      </c>
    </row>
    <row r="187" spans="1:41" s="53" customFormat="1">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O187" s="387" t="s">
        <v>820</v>
      </c>
    </row>
    <row r="188" spans="1:41" s="53" customFormat="1">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O188" s="388" t="s">
        <v>821</v>
      </c>
    </row>
    <row r="189" spans="1:41" s="53" customFormat="1">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O189" s="387" t="s">
        <v>822</v>
      </c>
    </row>
    <row r="190" spans="1:41">
      <c r="AO190" s="63" t="s">
        <v>823</v>
      </c>
    </row>
    <row r="191" spans="1:41">
      <c r="AO191" s="387" t="s">
        <v>824</v>
      </c>
    </row>
    <row r="192" spans="1:41">
      <c r="AO192" s="63" t="s">
        <v>825</v>
      </c>
    </row>
    <row r="193" spans="41:41">
      <c r="AO193" s="387" t="s">
        <v>826</v>
      </c>
    </row>
    <row r="194" spans="41:41">
      <c r="AO194" s="388" t="s">
        <v>827</v>
      </c>
    </row>
    <row r="195" spans="41:41">
      <c r="AO195" s="387" t="s">
        <v>828</v>
      </c>
    </row>
    <row r="196" spans="41:41">
      <c r="AO196" s="388" t="s">
        <v>829</v>
      </c>
    </row>
    <row r="197" spans="41:41">
      <c r="AO197" s="387" t="s">
        <v>830</v>
      </c>
    </row>
  </sheetData>
  <mergeCells count="154">
    <mergeCell ref="F88:AJ88"/>
    <mergeCell ref="F76:AJ77"/>
    <mergeCell ref="A78:E79"/>
    <mergeCell ref="F78:AJ79"/>
    <mergeCell ref="A56:AJ57"/>
    <mergeCell ref="A60:E61"/>
    <mergeCell ref="A62:E63"/>
    <mergeCell ref="A64:E73"/>
    <mergeCell ref="F64:AJ64"/>
    <mergeCell ref="F65:AJ65"/>
    <mergeCell ref="F70:AJ70"/>
    <mergeCell ref="F66:AJ66"/>
    <mergeCell ref="F68:AJ68"/>
    <mergeCell ref="F60:AJ61"/>
    <mergeCell ref="F62:AJ63"/>
    <mergeCell ref="F67:AJ67"/>
    <mergeCell ref="F69:AJ69"/>
    <mergeCell ref="F85:AJ85"/>
    <mergeCell ref="F86:AJ86"/>
    <mergeCell ref="F87:AJ87"/>
    <mergeCell ref="A1:AJ2"/>
    <mergeCell ref="A4:F6"/>
    <mergeCell ref="A7:F7"/>
    <mergeCell ref="G4:AJ4"/>
    <mergeCell ref="G6:H6"/>
    <mergeCell ref="R7:W7"/>
    <mergeCell ref="P6:Q6"/>
    <mergeCell ref="R6:AA6"/>
    <mergeCell ref="G7:H7"/>
    <mergeCell ref="AF7:AG7"/>
    <mergeCell ref="AC7:AD7"/>
    <mergeCell ref="Z7:AA7"/>
    <mergeCell ref="AI7:AJ7"/>
    <mergeCell ref="X7:Y7"/>
    <mergeCell ref="AD10:AF13"/>
    <mergeCell ref="AB18:AJ18"/>
    <mergeCell ref="AD9:AF9"/>
    <mergeCell ref="R18:AA18"/>
    <mergeCell ref="I7:J7"/>
    <mergeCell ref="O7:P7"/>
    <mergeCell ref="L7:M7"/>
    <mergeCell ref="L9:N9"/>
    <mergeCell ref="A9:B13"/>
    <mergeCell ref="R9:T9"/>
    <mergeCell ref="AA10:AC13"/>
    <mergeCell ref="U9:W9"/>
    <mergeCell ref="C10:E13"/>
    <mergeCell ref="F10:H13"/>
    <mergeCell ref="I10:K13"/>
    <mergeCell ref="L10:N13"/>
    <mergeCell ref="O10:Q13"/>
    <mergeCell ref="R10:T13"/>
    <mergeCell ref="U10:W13"/>
    <mergeCell ref="X10:Z13"/>
    <mergeCell ref="X9:Z9"/>
    <mergeCell ref="AA9:AC9"/>
    <mergeCell ref="C9:E9"/>
    <mergeCell ref="F9:H9"/>
    <mergeCell ref="I9:K9"/>
    <mergeCell ref="O9:Q9"/>
    <mergeCell ref="Y34:AC34"/>
    <mergeCell ref="Y35:AC35"/>
    <mergeCell ref="F28:X29"/>
    <mergeCell ref="AD31:AJ31"/>
    <mergeCell ref="F32:X35"/>
    <mergeCell ref="AD32:AJ32"/>
    <mergeCell ref="AD34:AJ34"/>
    <mergeCell ref="AD35:AJ35"/>
    <mergeCell ref="Y32:AC32"/>
    <mergeCell ref="Y33:AC33"/>
    <mergeCell ref="AD27:AJ27"/>
    <mergeCell ref="Y27:AC27"/>
    <mergeCell ref="AD28:AJ28"/>
    <mergeCell ref="Y28:AC28"/>
    <mergeCell ref="AD26:AJ26"/>
    <mergeCell ref="A16:G16"/>
    <mergeCell ref="H16:Q16"/>
    <mergeCell ref="AB17:AJ17"/>
    <mergeCell ref="Y26:AC26"/>
    <mergeCell ref="F26:X27"/>
    <mergeCell ref="H18:Q18"/>
    <mergeCell ref="A17:B19"/>
    <mergeCell ref="A20:B22"/>
    <mergeCell ref="R16:AA16"/>
    <mergeCell ref="AB16:AJ16"/>
    <mergeCell ref="N38:AJ38"/>
    <mergeCell ref="I38:J38"/>
    <mergeCell ref="F71:AJ71"/>
    <mergeCell ref="F72:AJ72"/>
    <mergeCell ref="C17:G19"/>
    <mergeCell ref="C20:G22"/>
    <mergeCell ref="H21:Q21"/>
    <mergeCell ref="R20:AA20"/>
    <mergeCell ref="H22:Q22"/>
    <mergeCell ref="A28:E29"/>
    <mergeCell ref="F40:AJ41"/>
    <mergeCell ref="G44:AI44"/>
    <mergeCell ref="A32:E35"/>
    <mergeCell ref="A26:E27"/>
    <mergeCell ref="AD33:AJ33"/>
    <mergeCell ref="AD29:AJ29"/>
    <mergeCell ref="Y29:AC29"/>
    <mergeCell ref="A30:E31"/>
    <mergeCell ref="F30:X31"/>
    <mergeCell ref="AD30:AJ30"/>
    <mergeCell ref="Y30:AC30"/>
    <mergeCell ref="Y31:AC31"/>
    <mergeCell ref="H17:Q17"/>
    <mergeCell ref="R17:AA17"/>
    <mergeCell ref="AA114:AJ114"/>
    <mergeCell ref="F89:AJ89"/>
    <mergeCell ref="F90:N90"/>
    <mergeCell ref="P90:X90"/>
    <mergeCell ref="Z90:AA90"/>
    <mergeCell ref="AB90:AC90"/>
    <mergeCell ref="F92:AJ100"/>
    <mergeCell ref="F73:AJ73"/>
    <mergeCell ref="F80:AJ80"/>
    <mergeCell ref="A102:AJ110"/>
    <mergeCell ref="A92:E100"/>
    <mergeCell ref="A74:E74"/>
    <mergeCell ref="F74:N74"/>
    <mergeCell ref="P74:X74"/>
    <mergeCell ref="Z74:AA74"/>
    <mergeCell ref="AB74:AC74"/>
    <mergeCell ref="A76:E77"/>
    <mergeCell ref="A80:E89"/>
    <mergeCell ref="A90:E90"/>
    <mergeCell ref="F81:AJ81"/>
    <mergeCell ref="F84:AJ84"/>
    <mergeCell ref="AK3:AP4"/>
    <mergeCell ref="F83:AJ83"/>
    <mergeCell ref="I6:N6"/>
    <mergeCell ref="F39:M39"/>
    <mergeCell ref="AG39:AH39"/>
    <mergeCell ref="N39:AF39"/>
    <mergeCell ref="F82:AJ82"/>
    <mergeCell ref="A48:AJ54"/>
    <mergeCell ref="AA112:AJ112"/>
    <mergeCell ref="AB21:AJ21"/>
    <mergeCell ref="AB22:AJ22"/>
    <mergeCell ref="H20:Q20"/>
    <mergeCell ref="H19:Q19"/>
    <mergeCell ref="AB20:AJ20"/>
    <mergeCell ref="R19:AA19"/>
    <mergeCell ref="AB19:AJ19"/>
    <mergeCell ref="R22:AA22"/>
    <mergeCell ref="R21:AA21"/>
    <mergeCell ref="K38:L38"/>
    <mergeCell ref="G43:AI43"/>
    <mergeCell ref="A42:E45"/>
    <mergeCell ref="A38:E39"/>
    <mergeCell ref="A40:E41"/>
    <mergeCell ref="G38:H38"/>
  </mergeCells>
  <phoneticPr fontId="60"/>
  <dataValidations count="6">
    <dataValidation type="list" allowBlank="1" showInputMessage="1" showErrorMessage="1" sqref="AC7:AD7 L7:M7" xr:uid="{298CC077-6220-4329-A42B-8FA819F33A33}">
      <formula1>"1,2,3,4,5,6,7,8,9,10,11,12"</formula1>
    </dataValidation>
    <dataValidation type="list" allowBlank="1" showInputMessage="1" showErrorMessage="1" sqref="AF7:AG7 O7:P7" xr:uid="{01C7C69D-E36E-4249-9621-7E1F3BDF6590}">
      <formula1>"1,2,3,4,5,6,7,8,9,10,11,12,13,14,15,16,17,18,19,20,21,22,23,24,25,26,27,28,29,30,31"</formula1>
    </dataValidation>
    <dataValidation type="list" allowBlank="1" showInputMessage="1" showErrorMessage="1" prompt="リストから選択（複数項目該当する場合は手入力で構いません）" sqref="F32:X35" xr:uid="{200FB842-EF8B-4CE0-80F7-F92B213C421A}">
      <formula1>$AS$125:$AS$128</formula1>
    </dataValidation>
    <dataValidation allowBlank="1" showInputMessage="1" showErrorMessage="1" prompt="リストから選択（複数項目該当する場合は手入力で構いません）" sqref="F30:X31" xr:uid="{FBB32C6F-FB5D-4A43-9D23-1962B2446778}"/>
    <dataValidation type="list" allowBlank="1" showInputMessage="1" showErrorMessage="1" sqref="I38:J38" xr:uid="{04401EC5-F252-4F84-8956-2F7E2D1ECC4B}">
      <formula1>"5,6,7,8,9"</formula1>
    </dataValidation>
    <dataValidation type="list" allowBlank="1" showInputMessage="1" showErrorMessage="1" sqref="Z7:AA7 I7:J7" xr:uid="{579FE6AD-7D33-41CD-B9EF-9ECA1A3C47DA}">
      <formula1>"5,6"</formula1>
    </dataValidation>
  </dataValidations>
  <hyperlinks>
    <hyperlink ref="AA112:AD112" location="関係書類一覧表!Print_Area" display="関係書類一覧表!Print_Area" xr:uid="{77E6EF26-4E55-4F8B-A976-E70847ABFDE8}"/>
    <hyperlink ref="AA114:AD114" location="'一括記入シート（最初に記入してください）'!A1" display="'一括記入シート（最初に記入してください）'!A1" xr:uid="{A220E98D-864C-44EF-91AB-DDAB442A2932}"/>
  </hyperlinks>
  <pageMargins left="0.39305555555555555" right="0.39305555555555555" top="0.59027777777777779" bottom="0.59027777777777779" header="0.51180555555555562" footer="0.51180555555555562"/>
  <pageSetup paperSize="9" firstPageNumber="4294963191" orientation="portrait" blackAndWhite="1" r:id="rId1"/>
  <headerFooter alignWithMargins="0">
    <oddHeader>&amp;R(上田市様式７)</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5827D-28B1-4BFB-BF29-58CB2A43B9F0}">
  <sheetPr>
    <tabColor theme="3" tint="0.79998168889431442"/>
  </sheetPr>
  <dimension ref="A1:AD314"/>
  <sheetViews>
    <sheetView topLeftCell="A31" workbookViewId="0">
      <selection activeCell="C8" sqref="C8"/>
    </sheetView>
  </sheetViews>
  <sheetFormatPr defaultColWidth="9" defaultRowHeight="14.4"/>
  <cols>
    <col min="1" max="10" width="9" style="147"/>
    <col min="11" max="30" width="9" style="171" bestFit="1" customWidth="1"/>
    <col min="31" max="16384" width="9" style="147"/>
  </cols>
  <sheetData>
    <row r="1" spans="1:16" ht="15" customHeight="1">
      <c r="A1" s="696"/>
      <c r="B1" s="696"/>
      <c r="C1" s="696"/>
      <c r="K1" s="169" t="s">
        <v>872</v>
      </c>
      <c r="L1" s="170"/>
      <c r="M1" s="170"/>
      <c r="N1" s="170"/>
      <c r="O1" s="170"/>
    </row>
    <row r="2" spans="1:16" ht="31.5" customHeight="1">
      <c r="K2" s="1457" t="s">
        <v>743</v>
      </c>
      <c r="L2" s="697"/>
      <c r="M2" s="697"/>
      <c r="N2" s="697"/>
      <c r="O2" s="697"/>
    </row>
    <row r="3" spans="1:16" ht="30" customHeight="1">
      <c r="A3" s="226" t="s">
        <v>15</v>
      </c>
      <c r="B3" s="172"/>
      <c r="C3" s="172"/>
      <c r="D3" s="172"/>
      <c r="E3" s="172"/>
      <c r="F3" s="172"/>
      <c r="G3" s="172"/>
      <c r="H3" s="172"/>
      <c r="I3" s="172"/>
      <c r="J3" s="172"/>
      <c r="K3" s="697"/>
      <c r="L3" s="697"/>
      <c r="M3" s="697"/>
      <c r="N3" s="697"/>
      <c r="O3" s="697"/>
    </row>
    <row r="4" spans="1:16">
      <c r="K4" s="173"/>
    </row>
    <row r="5" spans="1:16">
      <c r="H5" s="174"/>
      <c r="I5" s="174"/>
      <c r="J5" s="174"/>
    </row>
    <row r="6" spans="1:16" ht="15.75" customHeight="1">
      <c r="A6" s="147" t="s">
        <v>228</v>
      </c>
      <c r="C6" s="696" t="str">
        <f>IF(ISBLANK('一括記入シート（最初）'!$C$13),"",'一括記入シート（最初）'!$C$13)</f>
        <v>令和　7　年度</v>
      </c>
      <c r="D6" s="696"/>
      <c r="E6" s="1214" t="s">
        <v>1076</v>
      </c>
      <c r="F6" s="1214"/>
      <c r="G6" s="1214"/>
      <c r="H6" s="1214"/>
      <c r="I6" s="1214"/>
      <c r="J6" s="1214"/>
      <c r="K6" s="175"/>
    </row>
    <row r="7" spans="1:16">
      <c r="C7" s="696" t="str">
        <f>IF(ISBLANK('一括記入シート（最初）'!$C$14),"",'一括記入シート（最初）'!$C$14)</f>
        <v>○○水土里会</v>
      </c>
      <c r="D7" s="696"/>
      <c r="E7" s="696" t="str">
        <f>IF(ISBLANK('一括記入シート（最初）'!$C$25),"",'一括記入シート（最初）'!$C$25)</f>
        <v>用水路補修工事</v>
      </c>
      <c r="F7" s="696"/>
      <c r="G7" s="696"/>
      <c r="H7" s="696"/>
      <c r="I7" s="174"/>
      <c r="J7" s="174"/>
    </row>
    <row r="8" spans="1:16">
      <c r="H8" s="174"/>
      <c r="I8" s="174"/>
      <c r="J8" s="174"/>
    </row>
    <row r="9" spans="1:16" ht="15.75" customHeight="1">
      <c r="A9" s="147" t="s">
        <v>229</v>
      </c>
      <c r="C9" s="696" t="str">
        <f>IF(ISBLANK('一括記入シート（最初）'!$C$24),"",'一括記入シート（最初）'!$C$24)</f>
        <v>上田市〇〇（△△）</v>
      </c>
      <c r="D9" s="696"/>
      <c r="E9" s="696"/>
      <c r="F9" s="696"/>
      <c r="H9" s="174"/>
      <c r="I9" s="174"/>
      <c r="J9" s="174"/>
      <c r="K9" s="175"/>
    </row>
    <row r="10" spans="1:16">
      <c r="E10" s="176"/>
      <c r="F10" s="176"/>
    </row>
    <row r="11" spans="1:16">
      <c r="A11" s="147" t="s">
        <v>249</v>
      </c>
      <c r="C11" s="174" t="s">
        <v>231</v>
      </c>
      <c r="D11" s="787" t="str">
        <f>IF(ISBLANK('一括記入シート（最初）'!$C$122),"－",'一括記入シート（最初）'!$E$83)</f>
        <v>－</v>
      </c>
      <c r="E11" s="787"/>
      <c r="F11" s="787"/>
      <c r="G11" s="787"/>
      <c r="K11" s="311" t="s">
        <v>250</v>
      </c>
      <c r="L11" s="380"/>
      <c r="M11" s="380"/>
      <c r="N11" s="380"/>
      <c r="O11" s="380"/>
      <c r="P11" s="313"/>
    </row>
    <row r="12" spans="1:16">
      <c r="C12" s="174"/>
      <c r="D12" s="164"/>
      <c r="E12" s="174"/>
      <c r="F12" s="174"/>
      <c r="G12" s="174"/>
      <c r="K12" s="311" t="s">
        <v>251</v>
      </c>
      <c r="L12" s="380"/>
      <c r="M12" s="380"/>
      <c r="N12" s="380"/>
      <c r="O12" s="380"/>
      <c r="P12" s="313"/>
    </row>
    <row r="13" spans="1:16">
      <c r="C13" s="174" t="s">
        <v>232</v>
      </c>
      <c r="D13" s="787" t="str">
        <f>IF(ISBLANK('一括記入シート（最初）'!$C$122),"－",'一括記入シート（最初）'!$E$122)</f>
        <v>－</v>
      </c>
      <c r="E13" s="787"/>
      <c r="F13" s="787"/>
      <c r="G13" s="787"/>
    </row>
    <row r="14" spans="1:16">
      <c r="E14" s="176"/>
      <c r="F14" s="176"/>
    </row>
    <row r="15" spans="1:16">
      <c r="A15" s="147" t="s">
        <v>619</v>
      </c>
      <c r="E15" s="1213" t="str">
        <f>IF(ISBLANK('一括記入シート（最初）'!$D$104),"－",'一括記入シート（最初）'!$E$106)</f>
        <v>－</v>
      </c>
      <c r="F15" s="1213"/>
      <c r="G15" s="1213"/>
      <c r="H15" s="163" t="s">
        <v>617</v>
      </c>
      <c r="K15" s="175"/>
    </row>
    <row r="16" spans="1:16">
      <c r="E16" s="176"/>
      <c r="F16" s="176"/>
    </row>
    <row r="17" spans="1:9">
      <c r="B17" s="147" t="s">
        <v>618</v>
      </c>
      <c r="E17" s="176"/>
      <c r="F17" s="225"/>
      <c r="G17" s="1213" t="str">
        <f>IF(ISBLANK('一括記入シート（最初）'!$D$104),"－",'一括記入シート（最初）'!$E$105)</f>
        <v>－</v>
      </c>
      <c r="H17" s="1213"/>
      <c r="I17" s="163" t="s">
        <v>617</v>
      </c>
    </row>
    <row r="18" spans="1:9" ht="14.25" customHeight="1">
      <c r="B18" s="1220" t="s">
        <v>404</v>
      </c>
      <c r="C18" s="1220"/>
      <c r="D18" s="1220"/>
      <c r="E18" s="1220"/>
      <c r="F18" s="1220"/>
      <c r="G18" s="1220"/>
      <c r="H18" s="1220"/>
      <c r="I18" s="1220"/>
    </row>
    <row r="19" spans="1:9">
      <c r="B19" s="1220"/>
      <c r="C19" s="1220"/>
      <c r="D19" s="1220"/>
      <c r="E19" s="1220"/>
      <c r="F19" s="1220"/>
      <c r="G19" s="1220"/>
      <c r="H19" s="1220"/>
      <c r="I19" s="1220"/>
    </row>
    <row r="20" spans="1:9">
      <c r="B20" s="1220"/>
      <c r="C20" s="1220"/>
      <c r="D20" s="1220"/>
      <c r="E20" s="1220"/>
      <c r="F20" s="1220"/>
      <c r="G20" s="1220"/>
      <c r="H20" s="1220"/>
      <c r="I20" s="1220"/>
    </row>
    <row r="21" spans="1:9">
      <c r="E21" s="176"/>
      <c r="F21" s="176"/>
    </row>
    <row r="22" spans="1:9">
      <c r="A22" s="147" t="s">
        <v>252</v>
      </c>
      <c r="E22" s="1456" t="s">
        <v>620</v>
      </c>
      <c r="F22" s="1456"/>
      <c r="G22" s="1456"/>
    </row>
    <row r="24" spans="1:9">
      <c r="A24" s="147" t="s">
        <v>621</v>
      </c>
      <c r="D24" s="147" t="s">
        <v>237</v>
      </c>
    </row>
    <row r="26" spans="1:9">
      <c r="B26" s="166"/>
      <c r="C26" s="166"/>
      <c r="D26" s="166"/>
      <c r="E26" s="166"/>
      <c r="F26" s="166"/>
      <c r="G26" s="166"/>
      <c r="H26" s="166"/>
      <c r="I26" s="166"/>
    </row>
    <row r="27" spans="1:9">
      <c r="B27" s="1220" t="str">
        <f>CONCATENATE("令和",'一括記入シート（最初）'!C79,"年",'一括記入シート（最初）'!C80,"月",'一括記入シート（最初）'!C81,"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f>
        <v>令和年月日付で契約を締結した建設工事請負契約を上記のとおり変更する。ただし、変更後の契約についても元契約において定められた事項を遵守するものとする。
本契約の証として、本書2通を作成し、当事者記名押印の上、各自1通を保有する。</v>
      </c>
      <c r="C27" s="1220"/>
      <c r="D27" s="1220"/>
      <c r="E27" s="1220"/>
      <c r="F27" s="1220"/>
      <c r="G27" s="1220"/>
      <c r="H27" s="1220"/>
      <c r="I27" s="1220"/>
    </row>
    <row r="28" spans="1:9">
      <c r="B28" s="1220"/>
      <c r="C28" s="1220"/>
      <c r="D28" s="1220"/>
      <c r="E28" s="1220"/>
      <c r="F28" s="1220"/>
      <c r="G28" s="1220"/>
      <c r="H28" s="1220"/>
      <c r="I28" s="1220"/>
    </row>
    <row r="29" spans="1:9">
      <c r="B29" s="1220"/>
      <c r="C29" s="1220"/>
      <c r="D29" s="1220"/>
      <c r="E29" s="1220"/>
      <c r="F29" s="1220"/>
      <c r="G29" s="1220"/>
      <c r="H29" s="1220"/>
      <c r="I29" s="1220"/>
    </row>
    <row r="30" spans="1:9">
      <c r="B30" s="1220"/>
      <c r="C30" s="1220"/>
      <c r="D30" s="1220"/>
      <c r="E30" s="1220"/>
      <c r="F30" s="1220"/>
      <c r="G30" s="1220"/>
      <c r="H30" s="1220"/>
      <c r="I30" s="1220"/>
    </row>
    <row r="31" spans="1:9" ht="27.75" customHeight="1">
      <c r="B31" s="1220"/>
      <c r="C31" s="1220"/>
      <c r="D31" s="1220"/>
      <c r="E31" s="1220"/>
      <c r="F31" s="1220"/>
      <c r="G31" s="1220"/>
      <c r="H31" s="1220"/>
      <c r="I31" s="1220"/>
    </row>
    <row r="33" spans="3:10" ht="14.25" customHeight="1">
      <c r="J33" s="166"/>
    </row>
    <row r="34" spans="3:10" ht="14.25" customHeight="1">
      <c r="G34" s="1455" t="str">
        <f>IF(ISBLANK('一括記入シート（最初）'!$E$134),"",'一括記入シート（最初）'!$E$134)</f>
        <v>令和年月日</v>
      </c>
      <c r="H34" s="1455"/>
      <c r="I34" s="1455"/>
      <c r="J34" s="166"/>
    </row>
    <row r="35" spans="3:10">
      <c r="J35" s="166"/>
    </row>
    <row r="36" spans="3:10">
      <c r="J36" s="166"/>
    </row>
    <row r="37" spans="3:10" ht="20.25" customHeight="1">
      <c r="C37" s="702" t="s">
        <v>253</v>
      </c>
      <c r="D37" s="702"/>
      <c r="E37" s="177" t="s">
        <v>211</v>
      </c>
      <c r="F37" s="1219" t="str">
        <f>IF(ISBLANK('一括記入シート（最初）'!$C$17),"",'一括記入シート（最初）'!$C$17)</f>
        <v>上田市〇〇（△△）</v>
      </c>
      <c r="G37" s="1219"/>
      <c r="H37" s="1219"/>
      <c r="I37" s="1219"/>
    </row>
    <row r="38" spans="3:10" ht="20.25" customHeight="1">
      <c r="E38" s="177"/>
      <c r="F38" s="1214" t="str">
        <f>IF(ISBLANK('一括記入シート（最初）'!$C$14),"",'一括記入シート（最初）'!$C$14)</f>
        <v>○○水土里会</v>
      </c>
      <c r="G38" s="1214"/>
      <c r="H38" s="1214"/>
      <c r="I38" s="1214"/>
    </row>
    <row r="39" spans="3:10" ht="20.25" customHeight="1">
      <c r="E39" s="177" t="s">
        <v>96</v>
      </c>
      <c r="F39" s="178" t="str">
        <f>IF(ISBLANK('一括記入シート（最初）'!$C$15),"",'一括記入シート（最初）'!$C$15)</f>
        <v>代表</v>
      </c>
      <c r="G39" s="1208" t="str">
        <f>IF(ISBLANK('一括記入シート（最初）'!$C$16),"",'一括記入シート（最初）'!$C$16)</f>
        <v>○○　○○</v>
      </c>
      <c r="H39" s="1208"/>
      <c r="I39" s="227" t="s">
        <v>175</v>
      </c>
    </row>
    <row r="40" spans="3:10" ht="19.5" customHeight="1"/>
    <row r="41" spans="3:10" ht="19.5" customHeight="1"/>
    <row r="42" spans="3:10" ht="20.25" customHeight="1">
      <c r="C42" s="702" t="s">
        <v>254</v>
      </c>
      <c r="D42" s="702"/>
      <c r="E42" s="177" t="s">
        <v>211</v>
      </c>
      <c r="F42" s="1053" t="str">
        <f>IF(ISBLANK('一括記入シート（最初）'!$J$68),"",'一括記入シート（最初）'!$J$68)</f>
        <v>長野県上田市○○</v>
      </c>
      <c r="G42" s="1053"/>
      <c r="H42" s="1053"/>
      <c r="I42" s="1053"/>
    </row>
    <row r="43" spans="3:10" ht="20.25" customHeight="1">
      <c r="D43" s="939" t="s">
        <v>212</v>
      </c>
      <c r="E43" s="939"/>
      <c r="F43" s="1219" t="str">
        <f>IF(ISBLANK('一括記入シート（最初）'!$H$68),"",'一括記入シート（最初）'!$H$68)</f>
        <v>(株)A建設</v>
      </c>
      <c r="G43" s="1219"/>
      <c r="H43" s="1219"/>
      <c r="I43" s="1219"/>
    </row>
    <row r="44" spans="3:10" ht="20.25" customHeight="1">
      <c r="D44" s="939" t="s">
        <v>213</v>
      </c>
      <c r="E44" s="939"/>
      <c r="F44" s="1208" t="str">
        <f>IF(ISBLANK('一括記入シート（最初）'!$I$68),"",'一括記入シート（最初）'!$I$68)</f>
        <v>○○　○○</v>
      </c>
      <c r="G44" s="1208"/>
      <c r="H44" s="1208"/>
      <c r="I44" s="227" t="s">
        <v>175</v>
      </c>
    </row>
    <row r="45" spans="3:10">
      <c r="E45" s="177"/>
      <c r="F45" s="179"/>
    </row>
    <row r="46" spans="3:10">
      <c r="E46" s="177"/>
      <c r="F46" s="179"/>
    </row>
    <row r="47" spans="3:10" ht="20.25" customHeight="1"/>
    <row r="48" spans="3:10" ht="20.25" customHeight="1"/>
    <row r="49" spans="1:10" ht="20.25" customHeight="1"/>
    <row r="50" spans="1:10" s="171" customFormat="1"/>
    <row r="51" spans="1:10" s="171" customFormat="1">
      <c r="H51" s="1206" t="s">
        <v>112</v>
      </c>
      <c r="I51" s="1206"/>
      <c r="J51" s="1206"/>
    </row>
    <row r="52" spans="1:10" s="171" customFormat="1"/>
    <row r="53" spans="1:10" s="171" customFormat="1">
      <c r="H53" s="1206" t="s">
        <v>113</v>
      </c>
      <c r="I53" s="1206"/>
      <c r="J53" s="1206"/>
    </row>
    <row r="54" spans="1:10">
      <c r="A54" s="314"/>
      <c r="B54" s="314"/>
      <c r="C54" s="314"/>
      <c r="D54" s="314"/>
      <c r="E54" s="314"/>
      <c r="F54" s="314"/>
      <c r="G54" s="314"/>
      <c r="H54" s="314"/>
      <c r="I54" s="314"/>
      <c r="J54" s="314"/>
    </row>
    <row r="55" spans="1:10">
      <c r="A55" s="314"/>
      <c r="B55" s="314"/>
      <c r="C55" s="314"/>
      <c r="D55" s="314"/>
      <c r="E55" s="314"/>
      <c r="F55" s="314"/>
      <c r="G55" s="314"/>
      <c r="H55" s="314"/>
      <c r="I55" s="314"/>
      <c r="J55" s="314"/>
    </row>
    <row r="56" spans="1:10">
      <c r="A56" s="314"/>
      <c r="B56" s="314"/>
      <c r="C56" s="314"/>
      <c r="D56" s="314"/>
      <c r="E56" s="314"/>
      <c r="F56" s="314"/>
      <c r="G56" s="314"/>
      <c r="H56" s="314"/>
      <c r="I56" s="314"/>
      <c r="J56" s="314"/>
    </row>
    <row r="57" spans="1:10">
      <c r="A57" s="314"/>
      <c r="B57" s="314"/>
      <c r="C57" s="314"/>
      <c r="D57" s="314"/>
      <c r="E57" s="314"/>
      <c r="F57" s="314"/>
      <c r="G57" s="314"/>
      <c r="H57" s="314"/>
      <c r="I57" s="314"/>
      <c r="J57" s="314"/>
    </row>
    <row r="58" spans="1:10">
      <c r="A58" s="314"/>
      <c r="B58" s="314"/>
      <c r="C58" s="314"/>
      <c r="D58" s="314"/>
      <c r="E58" s="314"/>
      <c r="F58" s="314"/>
      <c r="G58" s="314"/>
      <c r="H58" s="314"/>
      <c r="I58" s="314"/>
      <c r="J58" s="314"/>
    </row>
    <row r="59" spans="1:10">
      <c r="A59" s="314"/>
      <c r="B59" s="314"/>
      <c r="C59" s="314"/>
      <c r="D59" s="314"/>
      <c r="E59" s="314"/>
      <c r="F59" s="314"/>
      <c r="G59" s="314"/>
      <c r="H59" s="314"/>
      <c r="I59" s="314"/>
      <c r="J59" s="314"/>
    </row>
    <row r="60" spans="1:10">
      <c r="A60" s="314"/>
      <c r="B60" s="314"/>
      <c r="C60" s="314"/>
      <c r="D60" s="314"/>
      <c r="E60" s="314"/>
      <c r="F60" s="314"/>
      <c r="G60" s="314"/>
      <c r="H60" s="314"/>
      <c r="I60" s="314"/>
      <c r="J60" s="314"/>
    </row>
    <row r="61" spans="1:10">
      <c r="A61" s="314"/>
      <c r="B61" s="314"/>
      <c r="C61" s="314"/>
      <c r="D61" s="314"/>
      <c r="E61" s="314"/>
      <c r="F61" s="314"/>
      <c r="G61" s="314"/>
      <c r="H61" s="314"/>
      <c r="I61" s="314"/>
      <c r="J61" s="314"/>
    </row>
    <row r="62" spans="1:10">
      <c r="A62" s="314"/>
      <c r="B62" s="314"/>
      <c r="C62" s="314"/>
      <c r="D62" s="314"/>
      <c r="E62" s="314"/>
      <c r="F62" s="314"/>
      <c r="G62" s="314"/>
      <c r="H62" s="314"/>
      <c r="I62" s="314"/>
      <c r="J62" s="314"/>
    </row>
    <row r="63" spans="1:10">
      <c r="A63" s="314"/>
      <c r="B63" s="314"/>
      <c r="C63" s="314"/>
      <c r="D63" s="314"/>
      <c r="E63" s="314"/>
      <c r="F63" s="314"/>
      <c r="G63" s="314"/>
      <c r="H63" s="314"/>
      <c r="I63" s="314"/>
      <c r="J63" s="314"/>
    </row>
    <row r="64" spans="1:10">
      <c r="A64" s="314"/>
      <c r="B64" s="314"/>
      <c r="C64" s="314"/>
      <c r="D64" s="314"/>
      <c r="E64" s="314"/>
      <c r="F64" s="314"/>
      <c r="G64" s="314"/>
      <c r="H64" s="314"/>
      <c r="I64" s="314"/>
      <c r="J64" s="314"/>
    </row>
    <row r="65" spans="1:10">
      <c r="A65" s="314"/>
      <c r="B65" s="314"/>
      <c r="C65" s="314"/>
      <c r="D65" s="314"/>
      <c r="E65" s="314"/>
      <c r="F65" s="314"/>
      <c r="G65" s="314"/>
      <c r="H65" s="314"/>
      <c r="I65" s="314"/>
      <c r="J65" s="314"/>
    </row>
    <row r="66" spans="1:10">
      <c r="A66" s="314"/>
      <c r="B66" s="314"/>
      <c r="C66" s="314"/>
      <c r="D66" s="314"/>
      <c r="E66" s="314"/>
      <c r="F66" s="314"/>
      <c r="G66" s="314"/>
      <c r="H66" s="314"/>
      <c r="I66" s="314"/>
      <c r="J66" s="314"/>
    </row>
    <row r="67" spans="1:10">
      <c r="A67" s="314"/>
      <c r="B67" s="314"/>
      <c r="C67" s="314"/>
      <c r="D67" s="314"/>
      <c r="E67" s="314"/>
      <c r="F67" s="314"/>
      <c r="G67" s="314"/>
      <c r="H67" s="314"/>
      <c r="I67" s="314"/>
      <c r="J67" s="314"/>
    </row>
    <row r="68" spans="1:10">
      <c r="A68" s="314"/>
      <c r="B68" s="314"/>
      <c r="C68" s="314"/>
      <c r="D68" s="314"/>
      <c r="E68" s="314"/>
      <c r="F68" s="314"/>
      <c r="G68" s="314"/>
      <c r="H68" s="314"/>
      <c r="I68" s="314"/>
      <c r="J68" s="314"/>
    </row>
    <row r="69" spans="1:10">
      <c r="A69" s="314"/>
      <c r="B69" s="314"/>
      <c r="C69" s="314"/>
      <c r="D69" s="314"/>
      <c r="E69" s="314"/>
      <c r="F69" s="314"/>
      <c r="G69" s="314"/>
      <c r="H69" s="314"/>
      <c r="I69" s="314"/>
      <c r="J69" s="314"/>
    </row>
    <row r="70" spans="1:10">
      <c r="A70" s="314"/>
      <c r="B70" s="314"/>
      <c r="C70" s="314"/>
      <c r="D70" s="314"/>
      <c r="E70" s="314"/>
      <c r="F70" s="314"/>
      <c r="G70" s="314"/>
      <c r="H70" s="314"/>
      <c r="I70" s="314"/>
      <c r="J70" s="314"/>
    </row>
    <row r="71" spans="1:10">
      <c r="A71" s="314"/>
      <c r="B71" s="314"/>
      <c r="C71" s="314"/>
      <c r="D71" s="314"/>
      <c r="E71" s="314"/>
      <c r="F71" s="314"/>
      <c r="G71" s="314"/>
      <c r="H71" s="314"/>
      <c r="I71" s="314"/>
      <c r="J71" s="314"/>
    </row>
    <row r="72" spans="1:10">
      <c r="A72" s="314"/>
      <c r="B72" s="314"/>
      <c r="C72" s="314"/>
      <c r="D72" s="314"/>
      <c r="E72" s="314"/>
      <c r="F72" s="314"/>
      <c r="G72" s="314"/>
      <c r="H72" s="314"/>
      <c r="I72" s="314"/>
      <c r="J72" s="314"/>
    </row>
    <row r="73" spans="1:10">
      <c r="A73" s="314"/>
      <c r="B73" s="314"/>
      <c r="C73" s="314"/>
      <c r="D73" s="314"/>
      <c r="E73" s="314"/>
      <c r="F73" s="314"/>
      <c r="G73" s="314"/>
      <c r="H73" s="314"/>
      <c r="I73" s="314"/>
      <c r="J73" s="314"/>
    </row>
    <row r="74" spans="1:10">
      <c r="A74" s="314"/>
      <c r="B74" s="314"/>
      <c r="C74" s="314"/>
      <c r="D74" s="314"/>
      <c r="E74" s="314"/>
      <c r="F74" s="314"/>
      <c r="G74" s="314"/>
      <c r="H74" s="314"/>
      <c r="I74" s="314"/>
      <c r="J74" s="314"/>
    </row>
    <row r="75" spans="1:10">
      <c r="A75" s="314"/>
      <c r="B75" s="314"/>
      <c r="C75" s="314"/>
      <c r="D75" s="314"/>
      <c r="E75" s="314"/>
      <c r="F75" s="314"/>
      <c r="G75" s="314"/>
      <c r="H75" s="314"/>
      <c r="I75" s="314"/>
      <c r="J75" s="314"/>
    </row>
    <row r="76" spans="1:10">
      <c r="A76" s="314"/>
      <c r="B76" s="314"/>
      <c r="C76" s="314"/>
      <c r="D76" s="314"/>
      <c r="E76" s="314"/>
      <c r="F76" s="314"/>
      <c r="G76" s="314"/>
      <c r="H76" s="314"/>
      <c r="I76" s="314"/>
      <c r="J76" s="314"/>
    </row>
    <row r="77" spans="1:10">
      <c r="A77" s="314"/>
      <c r="B77" s="314"/>
      <c r="C77" s="314"/>
      <c r="D77" s="314"/>
      <c r="E77" s="314"/>
      <c r="F77" s="314"/>
      <c r="G77" s="314"/>
      <c r="H77" s="314"/>
      <c r="I77" s="314"/>
      <c r="J77" s="314"/>
    </row>
    <row r="78" spans="1:10">
      <c r="A78" s="314"/>
      <c r="B78" s="314"/>
      <c r="C78" s="314"/>
      <c r="D78" s="314"/>
      <c r="E78" s="314"/>
      <c r="F78" s="314"/>
      <c r="G78" s="314"/>
      <c r="H78" s="314"/>
      <c r="I78" s="314"/>
      <c r="J78" s="314"/>
    </row>
    <row r="79" spans="1:10">
      <c r="A79" s="314"/>
      <c r="B79" s="314"/>
      <c r="C79" s="314"/>
      <c r="D79" s="314"/>
      <c r="E79" s="314"/>
      <c r="F79" s="314"/>
      <c r="G79" s="314"/>
      <c r="H79" s="314"/>
      <c r="I79" s="314"/>
      <c r="J79" s="314"/>
    </row>
    <row r="80" spans="1:10">
      <c r="A80" s="314"/>
      <c r="B80" s="314"/>
      <c r="C80" s="314"/>
      <c r="D80" s="314"/>
      <c r="E80" s="314"/>
      <c r="F80" s="314"/>
      <c r="G80" s="314"/>
      <c r="H80" s="314"/>
      <c r="I80" s="314"/>
      <c r="J80" s="314"/>
    </row>
    <row r="81" spans="1:10">
      <c r="A81" s="314"/>
      <c r="B81" s="314"/>
      <c r="C81" s="314"/>
      <c r="D81" s="314"/>
      <c r="E81" s="314"/>
      <c r="F81" s="314"/>
      <c r="G81" s="314"/>
      <c r="H81" s="314"/>
      <c r="I81" s="314"/>
      <c r="J81" s="314"/>
    </row>
    <row r="82" spans="1:10">
      <c r="A82" s="314"/>
      <c r="B82" s="314"/>
      <c r="C82" s="314"/>
      <c r="D82" s="314"/>
      <c r="E82" s="314"/>
      <c r="F82" s="314"/>
      <c r="G82" s="314"/>
      <c r="H82" s="314"/>
      <c r="I82" s="314"/>
      <c r="J82" s="314"/>
    </row>
    <row r="83" spans="1:10">
      <c r="A83" s="314"/>
      <c r="B83" s="314"/>
      <c r="C83" s="314"/>
      <c r="D83" s="314"/>
      <c r="E83" s="314"/>
      <c r="F83" s="314"/>
      <c r="G83" s="314"/>
      <c r="H83" s="314"/>
      <c r="I83" s="314"/>
      <c r="J83" s="314"/>
    </row>
    <row r="84" spans="1:10">
      <c r="A84" s="314"/>
      <c r="B84" s="314"/>
      <c r="C84" s="314"/>
      <c r="D84" s="314"/>
      <c r="E84" s="314"/>
      <c r="F84" s="314"/>
      <c r="G84" s="314"/>
      <c r="H84" s="314"/>
      <c r="I84" s="314"/>
      <c r="J84" s="314"/>
    </row>
    <row r="85" spans="1:10">
      <c r="A85" s="314"/>
      <c r="B85" s="314"/>
      <c r="C85" s="314"/>
      <c r="D85" s="314"/>
      <c r="E85" s="314"/>
      <c r="F85" s="314"/>
      <c r="G85" s="314"/>
      <c r="H85" s="314"/>
      <c r="I85" s="314"/>
      <c r="J85" s="314"/>
    </row>
    <row r="86" spans="1:10">
      <c r="A86" s="314"/>
      <c r="B86" s="314"/>
      <c r="C86" s="314"/>
      <c r="D86" s="314"/>
      <c r="E86" s="314"/>
      <c r="F86" s="314"/>
      <c r="G86" s="314"/>
      <c r="H86" s="314"/>
      <c r="I86" s="314"/>
      <c r="J86" s="314"/>
    </row>
    <row r="87" spans="1:10">
      <c r="A87" s="314"/>
      <c r="B87" s="314"/>
      <c r="C87" s="314"/>
      <c r="D87" s="314"/>
      <c r="E87" s="314"/>
      <c r="F87" s="314"/>
      <c r="G87" s="314"/>
      <c r="H87" s="314"/>
      <c r="I87" s="314"/>
      <c r="J87" s="314"/>
    </row>
    <row r="88" spans="1:10">
      <c r="A88" s="314"/>
      <c r="B88" s="314"/>
      <c r="C88" s="314"/>
      <c r="D88" s="314"/>
      <c r="E88" s="314"/>
      <c r="F88" s="314"/>
      <c r="G88" s="314"/>
      <c r="H88" s="314"/>
      <c r="I88" s="314"/>
      <c r="J88" s="314"/>
    </row>
    <row r="89" spans="1:10">
      <c r="A89" s="314"/>
      <c r="B89" s="314"/>
      <c r="C89" s="314"/>
      <c r="D89" s="314"/>
      <c r="E89" s="314"/>
      <c r="F89" s="314"/>
      <c r="G89" s="314"/>
      <c r="H89" s="314"/>
      <c r="I89" s="314"/>
      <c r="J89" s="314"/>
    </row>
    <row r="90" spans="1:10">
      <c r="A90" s="314"/>
      <c r="B90" s="314"/>
      <c r="C90" s="314"/>
      <c r="D90" s="314"/>
      <c r="E90" s="314"/>
      <c r="F90" s="314"/>
      <c r="G90" s="314"/>
      <c r="H90" s="314"/>
      <c r="I90" s="314"/>
      <c r="J90" s="314"/>
    </row>
    <row r="91" spans="1:10">
      <c r="A91" s="314"/>
      <c r="B91" s="314"/>
      <c r="C91" s="314"/>
      <c r="D91" s="314"/>
      <c r="E91" s="314"/>
      <c r="F91" s="314"/>
      <c r="G91" s="314"/>
      <c r="H91" s="314"/>
      <c r="I91" s="314"/>
      <c r="J91" s="314"/>
    </row>
    <row r="92" spans="1:10">
      <c r="A92" s="314"/>
      <c r="B92" s="314"/>
      <c r="C92" s="314"/>
      <c r="D92" s="314"/>
      <c r="E92" s="314"/>
      <c r="F92" s="314"/>
      <c r="G92" s="314"/>
      <c r="H92" s="314"/>
      <c r="I92" s="314"/>
      <c r="J92" s="314"/>
    </row>
    <row r="93" spans="1:10">
      <c r="A93" s="314"/>
      <c r="B93" s="314"/>
      <c r="C93" s="314"/>
      <c r="D93" s="314"/>
      <c r="E93" s="314"/>
      <c r="F93" s="314"/>
      <c r="G93" s="314"/>
      <c r="H93" s="314"/>
      <c r="I93" s="314"/>
      <c r="J93" s="314"/>
    </row>
    <row r="94" spans="1:10">
      <c r="A94" s="314"/>
      <c r="B94" s="314"/>
      <c r="C94" s="314"/>
      <c r="D94" s="314"/>
      <c r="E94" s="314"/>
      <c r="F94" s="314"/>
      <c r="G94" s="314"/>
      <c r="H94" s="314"/>
      <c r="I94" s="314"/>
      <c r="J94" s="314"/>
    </row>
    <row r="95" spans="1:10">
      <c r="A95" s="314"/>
      <c r="B95" s="314"/>
      <c r="C95" s="314"/>
      <c r="D95" s="314"/>
      <c r="E95" s="314"/>
      <c r="F95" s="314"/>
      <c r="G95" s="314"/>
      <c r="H95" s="314"/>
      <c r="I95" s="314"/>
      <c r="J95" s="314"/>
    </row>
    <row r="96" spans="1:10">
      <c r="A96" s="314"/>
      <c r="B96" s="314"/>
      <c r="C96" s="314"/>
      <c r="D96" s="314"/>
      <c r="E96" s="314"/>
      <c r="F96" s="314"/>
      <c r="G96" s="314"/>
      <c r="H96" s="314"/>
      <c r="I96" s="314"/>
      <c r="J96" s="314"/>
    </row>
    <row r="97" spans="1:10">
      <c r="A97" s="314"/>
      <c r="B97" s="314"/>
      <c r="C97" s="314"/>
      <c r="D97" s="314"/>
      <c r="E97" s="314"/>
      <c r="F97" s="314"/>
      <c r="G97" s="314"/>
      <c r="H97" s="314"/>
      <c r="I97" s="314"/>
      <c r="J97" s="314"/>
    </row>
    <row r="98" spans="1:10">
      <c r="A98" s="314"/>
      <c r="B98" s="314"/>
      <c r="C98" s="314"/>
      <c r="D98" s="314"/>
      <c r="E98" s="314"/>
      <c r="F98" s="314"/>
      <c r="G98" s="314"/>
      <c r="H98" s="314"/>
      <c r="I98" s="314"/>
      <c r="J98" s="314"/>
    </row>
    <row r="99" spans="1:10">
      <c r="A99" s="314"/>
      <c r="B99" s="314"/>
      <c r="C99" s="314"/>
      <c r="D99" s="314"/>
      <c r="E99" s="314"/>
      <c r="F99" s="314"/>
      <c r="G99" s="314"/>
      <c r="H99" s="314"/>
      <c r="I99" s="314"/>
      <c r="J99" s="314"/>
    </row>
    <row r="100" spans="1:10">
      <c r="A100" s="314"/>
      <c r="B100" s="314"/>
      <c r="C100" s="314"/>
      <c r="D100" s="314"/>
      <c r="E100" s="314"/>
      <c r="F100" s="314"/>
      <c r="G100" s="314"/>
      <c r="H100" s="314"/>
      <c r="I100" s="314"/>
      <c r="J100" s="314"/>
    </row>
    <row r="101" spans="1:10">
      <c r="A101" s="314"/>
      <c r="B101" s="314"/>
      <c r="C101" s="314"/>
      <c r="D101" s="314"/>
      <c r="E101" s="314"/>
      <c r="F101" s="314"/>
      <c r="G101" s="314"/>
      <c r="H101" s="314"/>
      <c r="I101" s="314"/>
      <c r="J101" s="314"/>
    </row>
    <row r="102" spans="1:10">
      <c r="A102" s="314"/>
      <c r="B102" s="314"/>
      <c r="C102" s="314"/>
      <c r="D102" s="314"/>
      <c r="E102" s="314"/>
      <c r="F102" s="314"/>
      <c r="G102" s="314"/>
      <c r="H102" s="314"/>
      <c r="I102" s="314"/>
      <c r="J102" s="314"/>
    </row>
    <row r="103" spans="1:10">
      <c r="A103" s="314"/>
      <c r="B103" s="314"/>
      <c r="C103" s="314"/>
      <c r="D103" s="314"/>
      <c r="E103" s="314"/>
      <c r="F103" s="314"/>
      <c r="G103" s="314"/>
      <c r="H103" s="314"/>
      <c r="I103" s="314"/>
      <c r="J103" s="314"/>
    </row>
    <row r="104" spans="1:10">
      <c r="A104" s="314"/>
      <c r="B104" s="314"/>
      <c r="C104" s="314"/>
      <c r="D104" s="314"/>
      <c r="E104" s="314"/>
      <c r="F104" s="314"/>
      <c r="G104" s="314"/>
      <c r="H104" s="314"/>
      <c r="I104" s="314"/>
      <c r="J104" s="314"/>
    </row>
    <row r="105" spans="1:10">
      <c r="A105" s="314"/>
      <c r="B105" s="314"/>
      <c r="C105" s="314"/>
      <c r="D105" s="314"/>
      <c r="E105" s="314"/>
      <c r="F105" s="314"/>
      <c r="G105" s="314"/>
      <c r="H105" s="314"/>
      <c r="I105" s="314"/>
      <c r="J105" s="314"/>
    </row>
    <row r="106" spans="1:10">
      <c r="A106" s="314"/>
      <c r="B106" s="314"/>
      <c r="C106" s="314"/>
      <c r="D106" s="314"/>
      <c r="E106" s="314"/>
      <c r="F106" s="314"/>
      <c r="G106" s="314"/>
      <c r="H106" s="314"/>
      <c r="I106" s="314"/>
      <c r="J106" s="314"/>
    </row>
    <row r="107" spans="1:10">
      <c r="A107" s="314"/>
      <c r="B107" s="314"/>
      <c r="C107" s="314"/>
      <c r="D107" s="314"/>
      <c r="E107" s="314"/>
      <c r="F107" s="314"/>
      <c r="G107" s="314"/>
      <c r="H107" s="314"/>
      <c r="I107" s="314"/>
      <c r="J107" s="314"/>
    </row>
    <row r="108" spans="1:10">
      <c r="A108" s="314"/>
      <c r="B108" s="314"/>
      <c r="C108" s="314"/>
      <c r="D108" s="314"/>
      <c r="E108" s="314"/>
      <c r="F108" s="314"/>
      <c r="G108" s="314"/>
      <c r="H108" s="314"/>
      <c r="I108" s="314"/>
      <c r="J108" s="314"/>
    </row>
    <row r="109" spans="1:10">
      <c r="A109" s="314"/>
      <c r="B109" s="314"/>
      <c r="C109" s="314"/>
      <c r="D109" s="314"/>
      <c r="E109" s="314"/>
      <c r="F109" s="314"/>
      <c r="G109" s="314"/>
      <c r="H109" s="314"/>
      <c r="I109" s="314"/>
      <c r="J109" s="314"/>
    </row>
    <row r="110" spans="1:10">
      <c r="A110" s="314"/>
      <c r="B110" s="314"/>
      <c r="C110" s="314"/>
      <c r="D110" s="314"/>
      <c r="E110" s="314"/>
      <c r="F110" s="314"/>
      <c r="G110" s="314"/>
      <c r="H110" s="314"/>
      <c r="I110" s="314"/>
      <c r="J110" s="314"/>
    </row>
    <row r="111" spans="1:10">
      <c r="A111" s="314"/>
      <c r="B111" s="314"/>
      <c r="C111" s="314"/>
      <c r="D111" s="314"/>
      <c r="E111" s="314"/>
      <c r="F111" s="314"/>
      <c r="G111" s="314"/>
      <c r="H111" s="314"/>
      <c r="I111" s="314"/>
      <c r="J111" s="314"/>
    </row>
    <row r="112" spans="1:10">
      <c r="A112" s="314"/>
      <c r="B112" s="314"/>
      <c r="C112" s="314"/>
      <c r="D112" s="314"/>
      <c r="E112" s="314"/>
      <c r="F112" s="314"/>
      <c r="G112" s="314"/>
      <c r="H112" s="314"/>
      <c r="I112" s="314"/>
      <c r="J112" s="314"/>
    </row>
    <row r="113" spans="1:10">
      <c r="A113" s="314"/>
      <c r="B113" s="314"/>
      <c r="C113" s="314"/>
      <c r="D113" s="314"/>
      <c r="E113" s="314"/>
      <c r="F113" s="314"/>
      <c r="G113" s="314"/>
      <c r="H113" s="314"/>
      <c r="I113" s="314"/>
      <c r="J113" s="314"/>
    </row>
    <row r="114" spans="1:10">
      <c r="A114" s="314"/>
      <c r="B114" s="314"/>
      <c r="C114" s="314"/>
      <c r="D114" s="314"/>
      <c r="E114" s="314"/>
      <c r="F114" s="314"/>
      <c r="G114" s="314"/>
      <c r="H114" s="314"/>
      <c r="I114" s="314"/>
      <c r="J114" s="314"/>
    </row>
    <row r="115" spans="1:10">
      <c r="A115" s="314"/>
      <c r="B115" s="314"/>
      <c r="C115" s="314"/>
      <c r="D115" s="314"/>
      <c r="E115" s="314"/>
      <c r="F115" s="314"/>
      <c r="G115" s="314"/>
      <c r="H115" s="314"/>
      <c r="I115" s="314"/>
      <c r="J115" s="314"/>
    </row>
    <row r="116" spans="1:10">
      <c r="A116" s="314"/>
      <c r="B116" s="314"/>
      <c r="C116" s="314"/>
      <c r="D116" s="314"/>
      <c r="E116" s="314"/>
      <c r="F116" s="314"/>
      <c r="G116" s="314"/>
      <c r="H116" s="314"/>
      <c r="I116" s="314"/>
      <c r="J116" s="314"/>
    </row>
    <row r="117" spans="1:10">
      <c r="A117" s="314"/>
      <c r="B117" s="314"/>
      <c r="C117" s="314"/>
      <c r="D117" s="314"/>
      <c r="E117" s="314"/>
      <c r="F117" s="314"/>
      <c r="G117" s="314"/>
      <c r="H117" s="314"/>
      <c r="I117" s="314"/>
      <c r="J117" s="314"/>
    </row>
    <row r="118" spans="1:10">
      <c r="A118" s="314"/>
      <c r="B118" s="314"/>
      <c r="C118" s="314"/>
      <c r="D118" s="314"/>
      <c r="E118" s="314"/>
      <c r="F118" s="314"/>
      <c r="G118" s="314"/>
      <c r="H118" s="314"/>
      <c r="I118" s="314"/>
      <c r="J118" s="314"/>
    </row>
    <row r="119" spans="1:10">
      <c r="A119" s="314"/>
      <c r="B119" s="314"/>
      <c r="C119" s="314"/>
      <c r="D119" s="314"/>
      <c r="E119" s="314"/>
      <c r="F119" s="314"/>
      <c r="G119" s="314"/>
      <c r="H119" s="314"/>
      <c r="I119" s="314"/>
      <c r="J119" s="314"/>
    </row>
    <row r="120" spans="1:10">
      <c r="A120" s="314"/>
      <c r="B120" s="314"/>
      <c r="C120" s="314"/>
      <c r="D120" s="314"/>
      <c r="E120" s="314"/>
      <c r="F120" s="314"/>
      <c r="G120" s="314"/>
      <c r="H120" s="314"/>
      <c r="I120" s="314"/>
      <c r="J120" s="314"/>
    </row>
    <row r="121" spans="1:10">
      <c r="A121" s="314"/>
      <c r="B121" s="314"/>
      <c r="C121" s="314"/>
      <c r="D121" s="314"/>
      <c r="E121" s="314"/>
      <c r="F121" s="314"/>
      <c r="G121" s="314"/>
      <c r="H121" s="314"/>
      <c r="I121" s="314"/>
      <c r="J121" s="314"/>
    </row>
    <row r="122" spans="1:10">
      <c r="A122" s="314"/>
      <c r="B122" s="314"/>
      <c r="C122" s="314"/>
      <c r="D122" s="314"/>
      <c r="E122" s="314"/>
      <c r="F122" s="314"/>
      <c r="G122" s="314"/>
      <c r="H122" s="314"/>
      <c r="I122" s="314"/>
      <c r="J122" s="314"/>
    </row>
    <row r="123" spans="1:10">
      <c r="A123" s="314"/>
      <c r="B123" s="314"/>
      <c r="C123" s="314"/>
      <c r="D123" s="314"/>
      <c r="E123" s="314"/>
      <c r="F123" s="314"/>
      <c r="G123" s="314"/>
      <c r="H123" s="314"/>
      <c r="I123" s="314"/>
      <c r="J123" s="314"/>
    </row>
    <row r="124" spans="1:10">
      <c r="A124" s="314"/>
      <c r="B124" s="314"/>
      <c r="C124" s="314"/>
      <c r="D124" s="314"/>
      <c r="E124" s="314"/>
      <c r="F124" s="314"/>
      <c r="G124" s="314"/>
      <c r="H124" s="314"/>
      <c r="I124" s="314"/>
      <c r="J124" s="314"/>
    </row>
    <row r="125" spans="1:10">
      <c r="A125" s="314"/>
      <c r="B125" s="314"/>
      <c r="C125" s="314"/>
      <c r="D125" s="314"/>
      <c r="E125" s="314"/>
      <c r="F125" s="314"/>
      <c r="G125" s="314"/>
      <c r="H125" s="314"/>
      <c r="I125" s="314"/>
      <c r="J125" s="314"/>
    </row>
    <row r="126" spans="1:10">
      <c r="A126" s="314"/>
      <c r="B126" s="314"/>
      <c r="C126" s="314"/>
      <c r="D126" s="314"/>
      <c r="E126" s="314"/>
      <c r="F126" s="314"/>
      <c r="G126" s="314"/>
      <c r="H126" s="314"/>
      <c r="I126" s="314"/>
      <c r="J126" s="314"/>
    </row>
    <row r="127" spans="1:10">
      <c r="A127" s="314"/>
      <c r="B127" s="314"/>
      <c r="C127" s="314"/>
      <c r="D127" s="314"/>
      <c r="E127" s="314"/>
      <c r="F127" s="314"/>
      <c r="G127" s="314"/>
      <c r="H127" s="314"/>
      <c r="I127" s="314"/>
      <c r="J127" s="314"/>
    </row>
    <row r="128" spans="1:10">
      <c r="A128" s="314"/>
      <c r="B128" s="314"/>
      <c r="C128" s="314"/>
      <c r="D128" s="314"/>
      <c r="E128" s="314"/>
      <c r="F128" s="314"/>
      <c r="G128" s="314"/>
      <c r="H128" s="314"/>
      <c r="I128" s="314"/>
      <c r="J128" s="314"/>
    </row>
    <row r="129" spans="1:10">
      <c r="A129" s="314"/>
      <c r="B129" s="314"/>
      <c r="C129" s="314"/>
      <c r="D129" s="314"/>
      <c r="E129" s="314"/>
      <c r="F129" s="314"/>
      <c r="G129" s="314"/>
      <c r="H129" s="314"/>
      <c r="I129" s="314"/>
      <c r="J129" s="314"/>
    </row>
    <row r="130" spans="1:10">
      <c r="A130" s="314"/>
      <c r="B130" s="314"/>
      <c r="C130" s="314"/>
      <c r="D130" s="314"/>
      <c r="E130" s="314"/>
      <c r="F130" s="314"/>
      <c r="G130" s="314"/>
      <c r="H130" s="314"/>
      <c r="I130" s="314"/>
      <c r="J130" s="314"/>
    </row>
    <row r="131" spans="1:10">
      <c r="A131" s="314"/>
      <c r="B131" s="314"/>
      <c r="C131" s="314"/>
      <c r="D131" s="314"/>
      <c r="E131" s="314"/>
      <c r="F131" s="314"/>
      <c r="G131" s="314"/>
      <c r="H131" s="314"/>
      <c r="I131" s="314"/>
      <c r="J131" s="314"/>
    </row>
    <row r="132" spans="1:10">
      <c r="A132" s="314"/>
      <c r="B132" s="314"/>
      <c r="C132" s="314"/>
      <c r="D132" s="314"/>
      <c r="E132" s="314"/>
      <c r="F132" s="314"/>
      <c r="G132" s="314"/>
      <c r="H132" s="314"/>
      <c r="I132" s="314"/>
      <c r="J132" s="314"/>
    </row>
    <row r="133" spans="1:10">
      <c r="A133" s="314"/>
      <c r="B133" s="314"/>
      <c r="C133" s="314"/>
      <c r="D133" s="314"/>
      <c r="E133" s="314"/>
      <c r="F133" s="314"/>
      <c r="G133" s="314"/>
      <c r="H133" s="314"/>
      <c r="I133" s="314"/>
      <c r="J133" s="314"/>
    </row>
    <row r="134" spans="1:10">
      <c r="A134" s="314"/>
      <c r="B134" s="314"/>
      <c r="C134" s="314"/>
      <c r="D134" s="314"/>
      <c r="E134" s="314"/>
      <c r="F134" s="314"/>
      <c r="G134" s="314"/>
      <c r="H134" s="314"/>
      <c r="I134" s="314"/>
      <c r="J134" s="314"/>
    </row>
    <row r="135" spans="1:10">
      <c r="A135" s="314"/>
      <c r="B135" s="314"/>
      <c r="C135" s="314"/>
      <c r="D135" s="314"/>
      <c r="E135" s="314"/>
      <c r="F135" s="314"/>
      <c r="G135" s="314"/>
      <c r="H135" s="314"/>
      <c r="I135" s="314"/>
      <c r="J135" s="314"/>
    </row>
    <row r="136" spans="1:10">
      <c r="A136" s="314"/>
      <c r="B136" s="314"/>
      <c r="C136" s="314"/>
      <c r="D136" s="314"/>
      <c r="E136" s="314"/>
      <c r="F136" s="314"/>
      <c r="G136" s="314"/>
      <c r="H136" s="314"/>
      <c r="I136" s="314"/>
      <c r="J136" s="314"/>
    </row>
    <row r="137" spans="1:10">
      <c r="A137" s="314"/>
      <c r="B137" s="314"/>
      <c r="C137" s="314"/>
      <c r="D137" s="314"/>
      <c r="E137" s="314"/>
      <c r="F137" s="314"/>
      <c r="G137" s="314"/>
      <c r="H137" s="314"/>
      <c r="I137" s="314"/>
      <c r="J137" s="314"/>
    </row>
    <row r="138" spans="1:10">
      <c r="A138" s="314"/>
      <c r="B138" s="314"/>
      <c r="C138" s="314"/>
      <c r="D138" s="314"/>
      <c r="E138" s="314"/>
      <c r="F138" s="314"/>
      <c r="G138" s="314"/>
      <c r="H138" s="314"/>
      <c r="I138" s="314"/>
      <c r="J138" s="314"/>
    </row>
    <row r="139" spans="1:10">
      <c r="A139" s="314"/>
      <c r="B139" s="314"/>
      <c r="C139" s="314"/>
      <c r="D139" s="314"/>
      <c r="E139" s="314"/>
      <c r="F139" s="314"/>
      <c r="G139" s="314"/>
      <c r="H139" s="314"/>
      <c r="I139" s="314"/>
      <c r="J139" s="314"/>
    </row>
    <row r="140" spans="1:10">
      <c r="A140" s="314"/>
      <c r="B140" s="314"/>
      <c r="C140" s="314"/>
      <c r="D140" s="314"/>
      <c r="E140" s="314"/>
      <c r="F140" s="314"/>
      <c r="G140" s="314"/>
      <c r="H140" s="314"/>
      <c r="I140" s="314"/>
      <c r="J140" s="314"/>
    </row>
    <row r="141" spans="1:10">
      <c r="A141" s="314"/>
      <c r="B141" s="314"/>
      <c r="C141" s="314"/>
      <c r="D141" s="314"/>
      <c r="E141" s="314"/>
      <c r="F141" s="314"/>
      <c r="G141" s="314"/>
      <c r="H141" s="314"/>
      <c r="I141" s="314"/>
      <c r="J141" s="314"/>
    </row>
    <row r="142" spans="1:10">
      <c r="A142" s="314"/>
      <c r="B142" s="314"/>
      <c r="C142" s="314"/>
      <c r="D142" s="314"/>
      <c r="E142" s="314"/>
      <c r="F142" s="314"/>
      <c r="G142" s="314"/>
      <c r="H142" s="314"/>
      <c r="I142" s="314"/>
      <c r="J142" s="314"/>
    </row>
    <row r="143" spans="1:10">
      <c r="A143" s="314"/>
      <c r="B143" s="314"/>
      <c r="C143" s="314"/>
      <c r="D143" s="314"/>
      <c r="E143" s="314"/>
      <c r="F143" s="314"/>
      <c r="G143" s="314"/>
      <c r="H143" s="314"/>
      <c r="I143" s="314"/>
      <c r="J143" s="314"/>
    </row>
    <row r="144" spans="1:10">
      <c r="A144" s="314"/>
      <c r="B144" s="314"/>
      <c r="C144" s="314"/>
      <c r="D144" s="314"/>
      <c r="E144" s="314"/>
      <c r="F144" s="314"/>
      <c r="G144" s="314"/>
      <c r="H144" s="314"/>
      <c r="I144" s="314"/>
      <c r="J144" s="314"/>
    </row>
    <row r="145" spans="1:10">
      <c r="A145" s="314"/>
      <c r="B145" s="314"/>
      <c r="C145" s="314"/>
      <c r="D145" s="314"/>
      <c r="E145" s="314"/>
      <c r="F145" s="314"/>
      <c r="G145" s="314"/>
      <c r="H145" s="314"/>
      <c r="I145" s="314"/>
      <c r="J145" s="314"/>
    </row>
    <row r="146" spans="1:10">
      <c r="A146" s="314"/>
      <c r="B146" s="314"/>
      <c r="C146" s="314"/>
      <c r="D146" s="314"/>
      <c r="E146" s="314"/>
      <c r="F146" s="314"/>
      <c r="G146" s="314"/>
      <c r="H146" s="314"/>
      <c r="I146" s="314"/>
      <c r="J146" s="314"/>
    </row>
    <row r="147" spans="1:10">
      <c r="A147" s="314"/>
      <c r="B147" s="314"/>
      <c r="C147" s="314"/>
      <c r="D147" s="314"/>
      <c r="E147" s="314"/>
      <c r="F147" s="314"/>
      <c r="G147" s="314"/>
      <c r="H147" s="314"/>
      <c r="I147" s="314"/>
      <c r="J147" s="314"/>
    </row>
    <row r="148" spans="1:10">
      <c r="A148" s="314"/>
      <c r="B148" s="314"/>
      <c r="C148" s="314"/>
      <c r="D148" s="314"/>
      <c r="E148" s="314"/>
      <c r="F148" s="314"/>
      <c r="G148" s="314"/>
      <c r="H148" s="314"/>
      <c r="I148" s="314"/>
      <c r="J148" s="314"/>
    </row>
    <row r="149" spans="1:10">
      <c r="A149" s="314"/>
      <c r="B149" s="314"/>
      <c r="C149" s="314"/>
      <c r="D149" s="314"/>
      <c r="E149" s="314"/>
      <c r="F149" s="314"/>
      <c r="G149" s="314"/>
      <c r="H149" s="314"/>
      <c r="I149" s="314"/>
      <c r="J149" s="314"/>
    </row>
    <row r="150" spans="1:10">
      <c r="A150" s="314"/>
      <c r="B150" s="314"/>
      <c r="C150" s="314"/>
      <c r="D150" s="314"/>
      <c r="E150" s="314"/>
      <c r="F150" s="314"/>
      <c r="G150" s="314"/>
      <c r="H150" s="314"/>
      <c r="I150" s="314"/>
      <c r="J150" s="314"/>
    </row>
    <row r="151" spans="1:10">
      <c r="A151" s="314"/>
      <c r="B151" s="314"/>
      <c r="C151" s="314"/>
      <c r="D151" s="314"/>
      <c r="E151" s="314"/>
      <c r="F151" s="314"/>
      <c r="G151" s="314"/>
      <c r="H151" s="314"/>
      <c r="I151" s="314"/>
      <c r="J151" s="314"/>
    </row>
    <row r="152" spans="1:10">
      <c r="A152" s="314"/>
      <c r="B152" s="314"/>
      <c r="C152" s="314"/>
      <c r="D152" s="314"/>
      <c r="E152" s="314"/>
      <c r="F152" s="314"/>
      <c r="G152" s="314"/>
      <c r="H152" s="314"/>
      <c r="I152" s="314"/>
      <c r="J152" s="314"/>
    </row>
    <row r="153" spans="1:10">
      <c r="A153" s="314"/>
      <c r="B153" s="314"/>
      <c r="C153" s="314"/>
      <c r="D153" s="314"/>
      <c r="E153" s="314"/>
      <c r="F153" s="314"/>
      <c r="G153" s="314"/>
      <c r="H153" s="314"/>
      <c r="I153" s="314"/>
      <c r="J153" s="314"/>
    </row>
    <row r="154" spans="1:10">
      <c r="A154" s="314"/>
      <c r="B154" s="314"/>
      <c r="C154" s="314"/>
      <c r="D154" s="314"/>
      <c r="E154" s="314"/>
      <c r="F154" s="314"/>
      <c r="G154" s="314"/>
      <c r="H154" s="314"/>
      <c r="I154" s="314"/>
      <c r="J154" s="314"/>
    </row>
    <row r="155" spans="1:10">
      <c r="A155" s="314"/>
      <c r="B155" s="314"/>
      <c r="C155" s="314"/>
      <c r="D155" s="314"/>
      <c r="E155" s="314"/>
      <c r="F155" s="314"/>
      <c r="G155" s="314"/>
      <c r="H155" s="314"/>
      <c r="I155" s="314"/>
      <c r="J155" s="314"/>
    </row>
    <row r="156" spans="1:10">
      <c r="A156" s="314"/>
      <c r="B156" s="314"/>
      <c r="C156" s="314"/>
      <c r="D156" s="314"/>
      <c r="E156" s="314"/>
      <c r="F156" s="314"/>
      <c r="G156" s="314"/>
      <c r="H156" s="314"/>
      <c r="I156" s="314"/>
      <c r="J156" s="314"/>
    </row>
    <row r="157" spans="1:10">
      <c r="A157" s="314"/>
      <c r="B157" s="314"/>
      <c r="C157" s="314"/>
      <c r="D157" s="314"/>
      <c r="E157" s="314"/>
      <c r="F157" s="314"/>
      <c r="G157" s="314"/>
      <c r="H157" s="314"/>
      <c r="I157" s="314"/>
      <c r="J157" s="314"/>
    </row>
    <row r="158" spans="1:10">
      <c r="A158" s="314"/>
      <c r="B158" s="314"/>
      <c r="C158" s="314"/>
      <c r="D158" s="314"/>
      <c r="E158" s="314"/>
      <c r="F158" s="314"/>
      <c r="G158" s="314"/>
      <c r="H158" s="314"/>
      <c r="I158" s="314"/>
      <c r="J158" s="314"/>
    </row>
    <row r="159" spans="1:10">
      <c r="A159" s="314"/>
      <c r="B159" s="314"/>
      <c r="C159" s="314"/>
      <c r="D159" s="314"/>
      <c r="E159" s="314"/>
      <c r="F159" s="314"/>
      <c r="G159" s="314"/>
      <c r="H159" s="314"/>
      <c r="I159" s="314"/>
      <c r="J159" s="314"/>
    </row>
    <row r="160" spans="1:10">
      <c r="A160" s="314"/>
      <c r="B160" s="314"/>
      <c r="C160" s="314"/>
      <c r="D160" s="314"/>
      <c r="E160" s="314"/>
      <c r="F160" s="314"/>
      <c r="G160" s="314"/>
      <c r="H160" s="314"/>
      <c r="I160" s="314"/>
      <c r="J160" s="314"/>
    </row>
    <row r="161" spans="1:10">
      <c r="A161" s="314"/>
      <c r="B161" s="314"/>
      <c r="C161" s="314"/>
      <c r="D161" s="314"/>
      <c r="E161" s="314"/>
      <c r="F161" s="314"/>
      <c r="G161" s="314"/>
      <c r="H161" s="314"/>
      <c r="I161" s="314"/>
      <c r="J161" s="314"/>
    </row>
    <row r="162" spans="1:10">
      <c r="A162" s="314"/>
      <c r="B162" s="314"/>
      <c r="C162" s="314"/>
      <c r="D162" s="314"/>
      <c r="E162" s="314"/>
      <c r="F162" s="314"/>
      <c r="G162" s="314"/>
      <c r="H162" s="314"/>
      <c r="I162" s="314"/>
      <c r="J162" s="314"/>
    </row>
    <row r="163" spans="1:10">
      <c r="A163" s="314"/>
      <c r="B163" s="314"/>
      <c r="C163" s="314"/>
      <c r="D163" s="314"/>
      <c r="E163" s="314"/>
      <c r="F163" s="314"/>
      <c r="G163" s="314"/>
      <c r="H163" s="314"/>
      <c r="I163" s="314"/>
      <c r="J163" s="314"/>
    </row>
    <row r="164" spans="1:10">
      <c r="A164" s="314"/>
      <c r="B164" s="314"/>
      <c r="C164" s="314"/>
      <c r="D164" s="314"/>
      <c r="E164" s="314"/>
      <c r="F164" s="314"/>
      <c r="G164" s="314"/>
      <c r="H164" s="314"/>
      <c r="I164" s="314"/>
      <c r="J164" s="314"/>
    </row>
    <row r="165" spans="1:10">
      <c r="A165" s="314"/>
      <c r="B165" s="314"/>
      <c r="C165" s="314"/>
      <c r="D165" s="314"/>
      <c r="E165" s="314"/>
      <c r="F165" s="314"/>
      <c r="G165" s="314"/>
      <c r="H165" s="314"/>
      <c r="I165" s="314"/>
      <c r="J165" s="314"/>
    </row>
    <row r="166" spans="1:10">
      <c r="A166" s="314"/>
      <c r="B166" s="314"/>
      <c r="C166" s="314"/>
      <c r="D166" s="314"/>
      <c r="E166" s="314"/>
      <c r="F166" s="314"/>
      <c r="G166" s="314"/>
      <c r="H166" s="314"/>
      <c r="I166" s="314"/>
      <c r="J166" s="314"/>
    </row>
    <row r="167" spans="1:10">
      <c r="A167" s="314"/>
      <c r="B167" s="314"/>
      <c r="C167" s="314"/>
      <c r="D167" s="314"/>
      <c r="E167" s="314"/>
      <c r="F167" s="314"/>
      <c r="G167" s="314"/>
      <c r="H167" s="314"/>
      <c r="I167" s="314"/>
      <c r="J167" s="314"/>
    </row>
    <row r="168" spans="1:10">
      <c r="A168" s="314"/>
      <c r="B168" s="314"/>
      <c r="C168" s="314"/>
      <c r="D168" s="314"/>
      <c r="E168" s="314"/>
      <c r="F168" s="314"/>
      <c r="G168" s="314"/>
      <c r="H168" s="314"/>
      <c r="I168" s="314"/>
      <c r="J168" s="314"/>
    </row>
    <row r="169" spans="1:10">
      <c r="A169" s="314"/>
      <c r="B169" s="314"/>
      <c r="C169" s="314"/>
      <c r="D169" s="314"/>
      <c r="E169" s="314"/>
      <c r="F169" s="314"/>
      <c r="G169" s="314"/>
      <c r="H169" s="314"/>
      <c r="I169" s="314"/>
      <c r="J169" s="314"/>
    </row>
    <row r="170" spans="1:10">
      <c r="A170" s="314"/>
      <c r="B170" s="314"/>
      <c r="C170" s="314"/>
      <c r="D170" s="314"/>
      <c r="E170" s="314"/>
      <c r="F170" s="314"/>
      <c r="G170" s="314"/>
      <c r="H170" s="314"/>
      <c r="I170" s="314"/>
      <c r="J170" s="314"/>
    </row>
    <row r="171" spans="1:10">
      <c r="A171" s="314"/>
      <c r="B171" s="314"/>
      <c r="C171" s="314"/>
      <c r="D171" s="314"/>
      <c r="E171" s="314"/>
      <c r="F171" s="314"/>
      <c r="G171" s="314"/>
      <c r="H171" s="314"/>
      <c r="I171" s="314"/>
      <c r="J171" s="314"/>
    </row>
    <row r="172" spans="1:10">
      <c r="A172" s="314"/>
      <c r="B172" s="314"/>
      <c r="C172" s="314"/>
      <c r="D172" s="314"/>
      <c r="E172" s="314"/>
      <c r="F172" s="314"/>
      <c r="G172" s="314"/>
      <c r="H172" s="314"/>
      <c r="I172" s="314"/>
      <c r="J172" s="314"/>
    </row>
    <row r="173" spans="1:10">
      <c r="A173" s="314"/>
      <c r="B173" s="314"/>
      <c r="C173" s="314"/>
      <c r="D173" s="314"/>
      <c r="E173" s="314"/>
      <c r="F173" s="314"/>
      <c r="G173" s="314"/>
      <c r="H173" s="314"/>
      <c r="I173" s="314"/>
      <c r="J173" s="314"/>
    </row>
    <row r="174" spans="1:10">
      <c r="A174" s="314"/>
      <c r="B174" s="314"/>
      <c r="C174" s="314"/>
      <c r="D174" s="314"/>
      <c r="E174" s="314"/>
      <c r="F174" s="314"/>
      <c r="G174" s="314"/>
      <c r="H174" s="314"/>
      <c r="I174" s="314"/>
      <c r="J174" s="314"/>
    </row>
    <row r="175" spans="1:10">
      <c r="A175" s="314"/>
      <c r="B175" s="314"/>
      <c r="C175" s="314"/>
      <c r="D175" s="314"/>
      <c r="E175" s="314"/>
      <c r="F175" s="314"/>
      <c r="G175" s="314"/>
      <c r="H175" s="314"/>
      <c r="I175" s="314"/>
      <c r="J175" s="314"/>
    </row>
    <row r="176" spans="1:10">
      <c r="A176" s="314"/>
      <c r="B176" s="314"/>
      <c r="C176" s="314"/>
      <c r="D176" s="314"/>
      <c r="E176" s="314"/>
      <c r="F176" s="314"/>
      <c r="G176" s="314"/>
      <c r="H176" s="314"/>
      <c r="I176" s="314"/>
      <c r="J176" s="314"/>
    </row>
    <row r="177" spans="1:10">
      <c r="A177" s="314"/>
      <c r="B177" s="314"/>
      <c r="C177" s="314"/>
      <c r="D177" s="314"/>
      <c r="E177" s="314"/>
      <c r="F177" s="314"/>
      <c r="G177" s="314"/>
      <c r="H177" s="314"/>
      <c r="I177" s="314"/>
      <c r="J177" s="314"/>
    </row>
    <row r="178" spans="1:10">
      <c r="A178" s="314"/>
      <c r="B178" s="314"/>
      <c r="C178" s="314"/>
      <c r="D178" s="314"/>
      <c r="E178" s="314"/>
      <c r="F178" s="314"/>
      <c r="G178" s="314"/>
      <c r="H178" s="314"/>
      <c r="I178" s="314"/>
      <c r="J178" s="314"/>
    </row>
    <row r="179" spans="1:10">
      <c r="A179" s="314"/>
      <c r="B179" s="314"/>
      <c r="C179" s="314"/>
      <c r="D179" s="314"/>
      <c r="E179" s="314"/>
      <c r="F179" s="314"/>
      <c r="G179" s="314"/>
      <c r="H179" s="314"/>
      <c r="I179" s="314"/>
      <c r="J179" s="314"/>
    </row>
    <row r="180" spans="1:10">
      <c r="A180" s="314"/>
      <c r="B180" s="314"/>
      <c r="C180" s="314"/>
      <c r="D180" s="314"/>
      <c r="E180" s="314"/>
      <c r="F180" s="314"/>
      <c r="G180" s="314"/>
      <c r="H180" s="314"/>
      <c r="I180" s="314"/>
      <c r="J180" s="314"/>
    </row>
    <row r="181" spans="1:10">
      <c r="A181" s="314"/>
      <c r="B181" s="314"/>
      <c r="C181" s="314"/>
      <c r="D181" s="314"/>
      <c r="E181" s="314"/>
      <c r="F181" s="314"/>
      <c r="G181" s="314"/>
      <c r="H181" s="314"/>
      <c r="I181" s="314"/>
      <c r="J181" s="314"/>
    </row>
    <row r="182" spans="1:10">
      <c r="A182" s="314"/>
      <c r="B182" s="314"/>
      <c r="C182" s="314"/>
      <c r="D182" s="314"/>
      <c r="E182" s="314"/>
      <c r="F182" s="314"/>
      <c r="G182" s="314"/>
      <c r="H182" s="314"/>
      <c r="I182" s="314"/>
      <c r="J182" s="314"/>
    </row>
    <row r="183" spans="1:10">
      <c r="A183" s="314"/>
      <c r="B183" s="314"/>
      <c r="C183" s="314"/>
      <c r="D183" s="314"/>
      <c r="E183" s="314"/>
      <c r="F183" s="314"/>
      <c r="G183" s="314"/>
      <c r="H183" s="314"/>
      <c r="I183" s="314"/>
      <c r="J183" s="314"/>
    </row>
    <row r="184" spans="1:10">
      <c r="A184" s="314"/>
      <c r="B184" s="314"/>
      <c r="C184" s="314"/>
      <c r="D184" s="314"/>
      <c r="E184" s="314"/>
      <c r="F184" s="314"/>
      <c r="G184" s="314"/>
      <c r="H184" s="314"/>
      <c r="I184" s="314"/>
      <c r="J184" s="314"/>
    </row>
    <row r="185" spans="1:10">
      <c r="A185" s="314"/>
      <c r="B185" s="314"/>
      <c r="C185" s="314"/>
      <c r="D185" s="314"/>
      <c r="E185" s="314"/>
      <c r="F185" s="314"/>
      <c r="G185" s="314"/>
      <c r="H185" s="314"/>
      <c r="I185" s="314"/>
      <c r="J185" s="314"/>
    </row>
    <row r="186" spans="1:10">
      <c r="A186" s="314"/>
      <c r="B186" s="314"/>
      <c r="C186" s="314"/>
      <c r="D186" s="314"/>
      <c r="E186" s="314"/>
      <c r="F186" s="314"/>
      <c r="G186" s="314"/>
      <c r="H186" s="314"/>
      <c r="I186" s="314"/>
      <c r="J186" s="314"/>
    </row>
    <row r="187" spans="1:10">
      <c r="A187" s="314"/>
      <c r="B187" s="314"/>
      <c r="C187" s="314"/>
      <c r="D187" s="314"/>
      <c r="E187" s="314"/>
      <c r="F187" s="314"/>
      <c r="G187" s="314"/>
      <c r="H187" s="314"/>
      <c r="I187" s="314"/>
      <c r="J187" s="314"/>
    </row>
    <row r="188" spans="1:10">
      <c r="A188" s="314"/>
      <c r="B188" s="314"/>
      <c r="C188" s="314"/>
      <c r="D188" s="314"/>
      <c r="E188" s="314"/>
      <c r="F188" s="314"/>
      <c r="G188" s="314"/>
      <c r="H188" s="314"/>
      <c r="I188" s="314"/>
      <c r="J188" s="314"/>
    </row>
    <row r="189" spans="1:10">
      <c r="A189" s="314"/>
      <c r="B189" s="314"/>
      <c r="C189" s="314"/>
      <c r="D189" s="314"/>
      <c r="E189" s="314"/>
      <c r="F189" s="314"/>
      <c r="G189" s="314"/>
      <c r="H189" s="314"/>
      <c r="I189" s="314"/>
      <c r="J189" s="314"/>
    </row>
    <row r="190" spans="1:10">
      <c r="A190" s="314"/>
      <c r="B190" s="314"/>
      <c r="C190" s="314"/>
      <c r="D190" s="314"/>
      <c r="E190" s="314"/>
      <c r="F190" s="314"/>
      <c r="G190" s="314"/>
      <c r="H190" s="314"/>
      <c r="I190" s="314"/>
      <c r="J190" s="314"/>
    </row>
    <row r="191" spans="1:10">
      <c r="A191" s="314"/>
      <c r="B191" s="314"/>
      <c r="C191" s="314"/>
      <c r="D191" s="314"/>
      <c r="E191" s="314"/>
      <c r="F191" s="314"/>
      <c r="G191" s="314"/>
      <c r="H191" s="314"/>
      <c r="I191" s="314"/>
      <c r="J191" s="314"/>
    </row>
    <row r="192" spans="1:10">
      <c r="A192" s="314"/>
      <c r="B192" s="314"/>
      <c r="C192" s="314"/>
      <c r="D192" s="314"/>
      <c r="E192" s="314"/>
      <c r="F192" s="314"/>
      <c r="G192" s="314"/>
      <c r="H192" s="314"/>
      <c r="I192" s="314"/>
      <c r="J192" s="314"/>
    </row>
    <row r="193" spans="1:10">
      <c r="A193" s="314"/>
      <c r="B193" s="314"/>
      <c r="C193" s="314"/>
      <c r="D193" s="314"/>
      <c r="E193" s="314"/>
      <c r="F193" s="314"/>
      <c r="G193" s="314"/>
      <c r="H193" s="314"/>
      <c r="I193" s="314"/>
      <c r="J193" s="314"/>
    </row>
    <row r="194" spans="1:10">
      <c r="A194" s="314"/>
      <c r="B194" s="314"/>
      <c r="C194" s="314"/>
      <c r="D194" s="314"/>
      <c r="E194" s="314"/>
      <c r="F194" s="314"/>
      <c r="G194" s="314"/>
      <c r="H194" s="314"/>
      <c r="I194" s="314"/>
      <c r="J194" s="314"/>
    </row>
    <row r="195" spans="1:10">
      <c r="A195" s="314"/>
      <c r="B195" s="314"/>
      <c r="C195" s="314"/>
      <c r="D195" s="314"/>
      <c r="E195" s="314"/>
      <c r="F195" s="314"/>
      <c r="G195" s="314"/>
      <c r="H195" s="314"/>
      <c r="I195" s="314"/>
      <c r="J195" s="314"/>
    </row>
    <row r="196" spans="1:10">
      <c r="A196" s="314"/>
      <c r="B196" s="314"/>
      <c r="C196" s="314"/>
      <c r="D196" s="314"/>
      <c r="E196" s="314"/>
      <c r="F196" s="314"/>
      <c r="G196" s="314"/>
      <c r="H196" s="314"/>
      <c r="I196" s="314"/>
      <c r="J196" s="314"/>
    </row>
    <row r="197" spans="1:10">
      <c r="A197" s="314"/>
      <c r="B197" s="314"/>
      <c r="C197" s="314"/>
      <c r="D197" s="314"/>
      <c r="E197" s="314"/>
      <c r="F197" s="314"/>
      <c r="G197" s="314"/>
      <c r="H197" s="314"/>
      <c r="I197" s="314"/>
      <c r="J197" s="314"/>
    </row>
    <row r="198" spans="1:10">
      <c r="A198" s="314"/>
      <c r="B198" s="314"/>
      <c r="C198" s="314"/>
      <c r="D198" s="314"/>
      <c r="E198" s="314"/>
      <c r="F198" s="314"/>
      <c r="G198" s="314"/>
      <c r="H198" s="314"/>
      <c r="I198" s="314"/>
      <c r="J198" s="314"/>
    </row>
    <row r="199" spans="1:10">
      <c r="A199" s="314"/>
      <c r="B199" s="314"/>
      <c r="C199" s="314"/>
      <c r="D199" s="314"/>
      <c r="E199" s="314"/>
      <c r="F199" s="314"/>
      <c r="G199" s="314"/>
      <c r="H199" s="314"/>
      <c r="I199" s="314"/>
      <c r="J199" s="314"/>
    </row>
    <row r="200" spans="1:10">
      <c r="A200" s="314"/>
      <c r="B200" s="314"/>
      <c r="C200" s="314"/>
      <c r="D200" s="314"/>
      <c r="E200" s="314"/>
      <c r="F200" s="314"/>
      <c r="G200" s="314"/>
      <c r="H200" s="314"/>
      <c r="I200" s="314"/>
      <c r="J200" s="314"/>
    </row>
    <row r="201" spans="1:10">
      <c r="A201" s="314"/>
      <c r="B201" s="314"/>
      <c r="C201" s="314"/>
      <c r="D201" s="314"/>
      <c r="E201" s="314"/>
      <c r="F201" s="314"/>
      <c r="G201" s="314"/>
      <c r="H201" s="314"/>
      <c r="I201" s="314"/>
      <c r="J201" s="314"/>
    </row>
    <row r="202" spans="1:10">
      <c r="A202" s="314"/>
      <c r="B202" s="314"/>
      <c r="C202" s="314"/>
      <c r="D202" s="314"/>
      <c r="E202" s="314"/>
      <c r="F202" s="314"/>
      <c r="G202" s="314"/>
      <c r="H202" s="314"/>
      <c r="I202" s="314"/>
      <c r="J202" s="314"/>
    </row>
    <row r="203" spans="1:10">
      <c r="A203" s="314"/>
      <c r="B203" s="314"/>
      <c r="C203" s="314"/>
      <c r="D203" s="314"/>
      <c r="E203" s="314"/>
      <c r="F203" s="314"/>
      <c r="G203" s="314"/>
      <c r="H203" s="314"/>
      <c r="I203" s="314"/>
      <c r="J203" s="314"/>
    </row>
    <row r="204" spans="1:10">
      <c r="A204" s="314"/>
      <c r="B204" s="314"/>
      <c r="C204" s="314"/>
      <c r="D204" s="314"/>
      <c r="E204" s="314"/>
      <c r="F204" s="314"/>
      <c r="G204" s="314"/>
      <c r="H204" s="314"/>
      <c r="I204" s="314"/>
      <c r="J204" s="314"/>
    </row>
    <row r="205" spans="1:10">
      <c r="A205" s="314"/>
      <c r="B205" s="314"/>
      <c r="C205" s="314"/>
      <c r="D205" s="314"/>
      <c r="E205" s="314"/>
      <c r="F205" s="314"/>
      <c r="G205" s="314"/>
      <c r="H205" s="314"/>
      <c r="I205" s="314"/>
      <c r="J205" s="314"/>
    </row>
    <row r="206" spans="1:10">
      <c r="A206" s="314"/>
      <c r="B206" s="314"/>
      <c r="C206" s="314"/>
      <c r="D206" s="314"/>
      <c r="E206" s="314"/>
      <c r="F206" s="314"/>
      <c r="G206" s="314"/>
      <c r="H206" s="314"/>
      <c r="I206" s="314"/>
      <c r="J206" s="314"/>
    </row>
    <row r="207" spans="1:10">
      <c r="A207" s="314"/>
      <c r="B207" s="314"/>
      <c r="C207" s="314"/>
      <c r="D207" s="314"/>
      <c r="E207" s="314"/>
      <c r="F207" s="314"/>
      <c r="G207" s="314"/>
      <c r="H207" s="314"/>
      <c r="I207" s="314"/>
      <c r="J207" s="314"/>
    </row>
    <row r="208" spans="1:10">
      <c r="A208" s="314"/>
      <c r="B208" s="314"/>
      <c r="C208" s="314"/>
      <c r="D208" s="314"/>
      <c r="E208" s="314"/>
      <c r="F208" s="314"/>
      <c r="G208" s="314"/>
      <c r="H208" s="314"/>
      <c r="I208" s="314"/>
      <c r="J208" s="314"/>
    </row>
    <row r="209" spans="1:10">
      <c r="A209" s="314"/>
      <c r="B209" s="314"/>
      <c r="C209" s="314"/>
      <c r="D209" s="314"/>
      <c r="E209" s="314"/>
      <c r="F209" s="314"/>
      <c r="G209" s="314"/>
      <c r="H209" s="314"/>
      <c r="I209" s="314"/>
      <c r="J209" s="314"/>
    </row>
    <row r="210" spans="1:10">
      <c r="A210" s="314"/>
      <c r="B210" s="314"/>
      <c r="C210" s="314"/>
      <c r="D210" s="314"/>
      <c r="E210" s="314"/>
      <c r="F210" s="314"/>
      <c r="G210" s="314"/>
      <c r="H210" s="314"/>
      <c r="I210" s="314"/>
      <c r="J210" s="314"/>
    </row>
    <row r="211" spans="1:10">
      <c r="A211" s="314"/>
      <c r="B211" s="314"/>
      <c r="C211" s="314"/>
      <c r="D211" s="314"/>
      <c r="E211" s="314"/>
      <c r="F211" s="314"/>
      <c r="G211" s="314"/>
      <c r="H211" s="314"/>
      <c r="I211" s="314"/>
      <c r="J211" s="314"/>
    </row>
    <row r="212" spans="1:10">
      <c r="A212" s="314"/>
      <c r="B212" s="314"/>
      <c r="C212" s="314"/>
      <c r="D212" s="314"/>
      <c r="E212" s="314"/>
      <c r="F212" s="314"/>
      <c r="G212" s="314"/>
      <c r="H212" s="314"/>
      <c r="I212" s="314"/>
      <c r="J212" s="314"/>
    </row>
    <row r="213" spans="1:10">
      <c r="A213" s="314"/>
      <c r="B213" s="314"/>
      <c r="C213" s="314"/>
      <c r="D213" s="314"/>
      <c r="E213" s="314"/>
      <c r="F213" s="314"/>
      <c r="G213" s="314"/>
      <c r="H213" s="314"/>
      <c r="I213" s="314"/>
      <c r="J213" s="314"/>
    </row>
    <row r="214" spans="1:10">
      <c r="A214" s="314"/>
      <c r="B214" s="314"/>
      <c r="C214" s="314"/>
      <c r="D214" s="314"/>
      <c r="E214" s="314"/>
      <c r="F214" s="314"/>
      <c r="G214" s="314"/>
      <c r="H214" s="314"/>
      <c r="I214" s="314"/>
      <c r="J214" s="314"/>
    </row>
    <row r="215" spans="1:10">
      <c r="A215" s="314"/>
      <c r="B215" s="314"/>
      <c r="C215" s="314"/>
      <c r="D215" s="314"/>
      <c r="E215" s="314"/>
      <c r="F215" s="314"/>
      <c r="G215" s="314"/>
      <c r="H215" s="314"/>
      <c r="I215" s="314"/>
      <c r="J215" s="314"/>
    </row>
    <row r="216" spans="1:10">
      <c r="A216" s="314"/>
      <c r="B216" s="314"/>
      <c r="C216" s="314"/>
      <c r="D216" s="314"/>
      <c r="E216" s="314"/>
      <c r="F216" s="314"/>
      <c r="G216" s="314"/>
      <c r="H216" s="314"/>
      <c r="I216" s="314"/>
      <c r="J216" s="314"/>
    </row>
    <row r="217" spans="1:10">
      <c r="A217" s="314"/>
      <c r="B217" s="314"/>
      <c r="C217" s="314"/>
      <c r="D217" s="314"/>
      <c r="E217" s="314"/>
      <c r="F217" s="314"/>
      <c r="G217" s="314"/>
      <c r="H217" s="314"/>
      <c r="I217" s="314"/>
      <c r="J217" s="314"/>
    </row>
    <row r="218" spans="1:10">
      <c r="A218" s="314"/>
      <c r="B218" s="314"/>
      <c r="C218" s="314"/>
      <c r="D218" s="314"/>
      <c r="E218" s="314"/>
      <c r="F218" s="314"/>
      <c r="G218" s="314"/>
      <c r="H218" s="314"/>
      <c r="I218" s="314"/>
      <c r="J218" s="314"/>
    </row>
    <row r="219" spans="1:10">
      <c r="A219" s="314"/>
      <c r="B219" s="314"/>
      <c r="C219" s="314"/>
      <c r="D219" s="314"/>
      <c r="E219" s="314"/>
      <c r="F219" s="314"/>
      <c r="G219" s="314"/>
      <c r="H219" s="314"/>
      <c r="I219" s="314"/>
      <c r="J219" s="314"/>
    </row>
    <row r="220" spans="1:10">
      <c r="A220" s="314"/>
      <c r="B220" s="314"/>
      <c r="C220" s="314"/>
      <c r="D220" s="314"/>
      <c r="E220" s="314"/>
      <c r="F220" s="314"/>
      <c r="G220" s="314"/>
      <c r="H220" s="314"/>
      <c r="I220" s="314"/>
      <c r="J220" s="314"/>
    </row>
    <row r="221" spans="1:10">
      <c r="A221" s="314"/>
      <c r="B221" s="314"/>
      <c r="C221" s="314"/>
      <c r="D221" s="314"/>
      <c r="E221" s="314"/>
      <c r="F221" s="314"/>
      <c r="G221" s="314"/>
      <c r="H221" s="314"/>
      <c r="I221" s="314"/>
      <c r="J221" s="314"/>
    </row>
    <row r="222" spans="1:10">
      <c r="A222" s="314"/>
      <c r="B222" s="314"/>
      <c r="C222" s="314"/>
      <c r="D222" s="314"/>
      <c r="E222" s="314"/>
      <c r="F222" s="314"/>
      <c r="G222" s="314"/>
      <c r="H222" s="314"/>
      <c r="I222" s="314"/>
      <c r="J222" s="314"/>
    </row>
    <row r="223" spans="1:10">
      <c r="A223" s="314"/>
      <c r="B223" s="314"/>
      <c r="C223" s="314"/>
      <c r="D223" s="314"/>
      <c r="E223" s="314"/>
      <c r="F223" s="314"/>
      <c r="G223" s="314"/>
      <c r="H223" s="314"/>
      <c r="I223" s="314"/>
      <c r="J223" s="314"/>
    </row>
    <row r="224" spans="1:10">
      <c r="A224" s="314"/>
      <c r="B224" s="314"/>
      <c r="C224" s="314"/>
      <c r="D224" s="314"/>
      <c r="E224" s="314"/>
      <c r="F224" s="314"/>
      <c r="G224" s="314"/>
      <c r="H224" s="314"/>
      <c r="I224" s="314"/>
      <c r="J224" s="314"/>
    </row>
    <row r="225" spans="1:10">
      <c r="A225" s="314"/>
      <c r="B225" s="314"/>
      <c r="C225" s="314"/>
      <c r="D225" s="314"/>
      <c r="E225" s="314"/>
      <c r="F225" s="314"/>
      <c r="G225" s="314"/>
      <c r="H225" s="314"/>
      <c r="I225" s="314"/>
      <c r="J225" s="314"/>
    </row>
    <row r="226" spans="1:10">
      <c r="A226" s="314"/>
      <c r="B226" s="314"/>
      <c r="C226" s="314"/>
      <c r="D226" s="314"/>
      <c r="E226" s="314"/>
      <c r="F226" s="314"/>
      <c r="G226" s="314"/>
      <c r="H226" s="314"/>
      <c r="I226" s="314"/>
      <c r="J226" s="314"/>
    </row>
    <row r="227" spans="1:10">
      <c r="A227" s="314"/>
      <c r="B227" s="314"/>
      <c r="C227" s="314"/>
      <c r="D227" s="314"/>
      <c r="E227" s="314"/>
      <c r="F227" s="314"/>
      <c r="G227" s="314"/>
      <c r="H227" s="314"/>
      <c r="I227" s="314"/>
      <c r="J227" s="314"/>
    </row>
    <row r="228" spans="1:10">
      <c r="A228" s="314"/>
      <c r="B228" s="314"/>
      <c r="C228" s="314"/>
      <c r="D228" s="314"/>
      <c r="E228" s="314"/>
      <c r="F228" s="314"/>
      <c r="G228" s="314"/>
      <c r="H228" s="314"/>
      <c r="I228" s="314"/>
      <c r="J228" s="314"/>
    </row>
    <row r="229" spans="1:10">
      <c r="A229" s="314"/>
      <c r="B229" s="314"/>
      <c r="C229" s="314"/>
      <c r="D229" s="314"/>
      <c r="E229" s="314"/>
      <c r="F229" s="314"/>
      <c r="G229" s="314"/>
      <c r="H229" s="314"/>
      <c r="I229" s="314"/>
      <c r="J229" s="314"/>
    </row>
    <row r="230" spans="1:10">
      <c r="A230" s="314"/>
      <c r="B230" s="314"/>
      <c r="C230" s="314"/>
      <c r="D230" s="314"/>
      <c r="E230" s="314"/>
      <c r="F230" s="314"/>
      <c r="G230" s="314"/>
      <c r="H230" s="314"/>
      <c r="I230" s="314"/>
      <c r="J230" s="314"/>
    </row>
    <row r="231" spans="1:10">
      <c r="A231" s="314"/>
      <c r="B231" s="314"/>
      <c r="C231" s="314"/>
      <c r="D231" s="314"/>
      <c r="E231" s="314"/>
      <c r="F231" s="314"/>
      <c r="G231" s="314"/>
      <c r="H231" s="314"/>
      <c r="I231" s="314"/>
      <c r="J231" s="314"/>
    </row>
    <row r="232" spans="1:10">
      <c r="A232" s="314"/>
      <c r="B232" s="314"/>
      <c r="C232" s="314"/>
      <c r="D232" s="314"/>
      <c r="E232" s="314"/>
      <c r="F232" s="314"/>
      <c r="G232" s="314"/>
      <c r="H232" s="314"/>
      <c r="I232" s="314"/>
      <c r="J232" s="314"/>
    </row>
    <row r="233" spans="1:10">
      <c r="A233" s="314"/>
      <c r="B233" s="314"/>
      <c r="C233" s="314"/>
      <c r="D233" s="314"/>
      <c r="E233" s="314"/>
      <c r="F233" s="314"/>
      <c r="G233" s="314"/>
      <c r="H233" s="314"/>
      <c r="I233" s="314"/>
      <c r="J233" s="314"/>
    </row>
    <row r="234" spans="1:10">
      <c r="A234" s="314"/>
      <c r="B234" s="314"/>
      <c r="C234" s="314"/>
      <c r="D234" s="314"/>
      <c r="E234" s="314"/>
      <c r="F234" s="314"/>
      <c r="G234" s="314"/>
      <c r="H234" s="314"/>
      <c r="I234" s="314"/>
      <c r="J234" s="314"/>
    </row>
    <row r="235" spans="1:10">
      <c r="A235" s="314"/>
      <c r="B235" s="314"/>
      <c r="C235" s="314"/>
      <c r="D235" s="314"/>
      <c r="E235" s="314"/>
      <c r="F235" s="314"/>
      <c r="G235" s="314"/>
      <c r="H235" s="314"/>
      <c r="I235" s="314"/>
      <c r="J235" s="314"/>
    </row>
    <row r="236" spans="1:10">
      <c r="A236" s="314"/>
      <c r="B236" s="314"/>
      <c r="C236" s="314"/>
      <c r="D236" s="314"/>
      <c r="E236" s="314"/>
      <c r="F236" s="314"/>
      <c r="G236" s="314"/>
      <c r="H236" s="314"/>
      <c r="I236" s="314"/>
      <c r="J236" s="314"/>
    </row>
    <row r="237" spans="1:10">
      <c r="A237" s="314"/>
      <c r="B237" s="314"/>
      <c r="C237" s="314"/>
      <c r="D237" s="314"/>
      <c r="E237" s="314"/>
      <c r="F237" s="314"/>
      <c r="G237" s="314"/>
      <c r="H237" s="314"/>
      <c r="I237" s="314"/>
      <c r="J237" s="314"/>
    </row>
    <row r="238" spans="1:10">
      <c r="A238" s="314"/>
      <c r="B238" s="314"/>
      <c r="C238" s="314"/>
      <c r="D238" s="314"/>
      <c r="E238" s="314"/>
      <c r="F238" s="314"/>
      <c r="G238" s="314"/>
      <c r="H238" s="314"/>
      <c r="I238" s="314"/>
      <c r="J238" s="314"/>
    </row>
    <row r="239" spans="1:10">
      <c r="A239" s="314"/>
      <c r="B239" s="314"/>
      <c r="C239" s="314"/>
      <c r="D239" s="314"/>
      <c r="E239" s="314"/>
      <c r="F239" s="314"/>
      <c r="G239" s="314"/>
      <c r="H239" s="314"/>
      <c r="I239" s="314"/>
      <c r="J239" s="314"/>
    </row>
    <row r="240" spans="1:10">
      <c r="A240" s="314"/>
      <c r="B240" s="314"/>
      <c r="C240" s="314"/>
      <c r="D240" s="314"/>
      <c r="E240" s="314"/>
      <c r="F240" s="314"/>
      <c r="G240" s="314"/>
      <c r="H240" s="314"/>
      <c r="I240" s="314"/>
      <c r="J240" s="314"/>
    </row>
    <row r="241" spans="1:10">
      <c r="A241" s="314"/>
      <c r="B241" s="314"/>
      <c r="C241" s="314"/>
      <c r="D241" s="314"/>
      <c r="E241" s="314"/>
      <c r="F241" s="314"/>
      <c r="G241" s="314"/>
      <c r="H241" s="314"/>
      <c r="I241" s="314"/>
      <c r="J241" s="314"/>
    </row>
    <row r="242" spans="1:10">
      <c r="A242" s="314"/>
      <c r="B242" s="314"/>
      <c r="C242" s="314"/>
      <c r="D242" s="314"/>
      <c r="E242" s="314"/>
      <c r="F242" s="314"/>
      <c r="G242" s="314"/>
      <c r="H242" s="314"/>
      <c r="I242" s="314"/>
      <c r="J242" s="314"/>
    </row>
    <row r="243" spans="1:10">
      <c r="A243" s="314"/>
      <c r="B243" s="314"/>
      <c r="C243" s="314"/>
      <c r="D243" s="314"/>
      <c r="E243" s="314"/>
      <c r="F243" s="314"/>
      <c r="G243" s="314"/>
      <c r="H243" s="314"/>
      <c r="I243" s="314"/>
      <c r="J243" s="314"/>
    </row>
    <row r="244" spans="1:10">
      <c r="A244" s="314"/>
      <c r="B244" s="314"/>
      <c r="C244" s="314"/>
      <c r="D244" s="314"/>
      <c r="E244" s="314"/>
      <c r="F244" s="314"/>
      <c r="G244" s="314"/>
      <c r="H244" s="314"/>
      <c r="I244" s="314"/>
      <c r="J244" s="314"/>
    </row>
    <row r="245" spans="1:10">
      <c r="A245" s="314"/>
      <c r="B245" s="314"/>
      <c r="C245" s="314"/>
      <c r="D245" s="314"/>
      <c r="E245" s="314"/>
      <c r="F245" s="314"/>
      <c r="G245" s="314"/>
      <c r="H245" s="314"/>
      <c r="I245" s="314"/>
      <c r="J245" s="314"/>
    </row>
    <row r="246" spans="1:10">
      <c r="A246" s="314"/>
      <c r="B246" s="314"/>
      <c r="C246" s="314"/>
      <c r="D246" s="314"/>
      <c r="E246" s="314"/>
      <c r="F246" s="314"/>
      <c r="G246" s="314"/>
      <c r="H246" s="314"/>
      <c r="I246" s="314"/>
      <c r="J246" s="314"/>
    </row>
    <row r="247" spans="1:10">
      <c r="A247" s="314"/>
      <c r="B247" s="314"/>
      <c r="C247" s="314"/>
      <c r="D247" s="314"/>
      <c r="E247" s="314"/>
      <c r="F247" s="314"/>
      <c r="G247" s="314"/>
      <c r="H247" s="314"/>
      <c r="I247" s="314"/>
      <c r="J247" s="314"/>
    </row>
    <row r="248" spans="1:10">
      <c r="A248" s="314"/>
      <c r="B248" s="314"/>
      <c r="C248" s="314"/>
      <c r="D248" s="314"/>
      <c r="E248" s="314"/>
      <c r="F248" s="314"/>
      <c r="G248" s="314"/>
      <c r="H248" s="314"/>
      <c r="I248" s="314"/>
      <c r="J248" s="314"/>
    </row>
    <row r="249" spans="1:10">
      <c r="A249" s="314"/>
      <c r="B249" s="314"/>
      <c r="C249" s="314"/>
      <c r="D249" s="314"/>
      <c r="E249" s="314"/>
      <c r="F249" s="314"/>
      <c r="G249" s="314"/>
      <c r="H249" s="314"/>
      <c r="I249" s="314"/>
      <c r="J249" s="314"/>
    </row>
    <row r="250" spans="1:10">
      <c r="A250" s="314"/>
      <c r="B250" s="314"/>
      <c r="C250" s="314"/>
      <c r="D250" s="314"/>
      <c r="E250" s="314"/>
      <c r="F250" s="314"/>
      <c r="G250" s="314"/>
      <c r="H250" s="314"/>
      <c r="I250" s="314"/>
      <c r="J250" s="314"/>
    </row>
    <row r="251" spans="1:10">
      <c r="A251" s="314"/>
      <c r="B251" s="314"/>
      <c r="C251" s="314"/>
      <c r="D251" s="314"/>
      <c r="E251" s="314"/>
      <c r="F251" s="314"/>
      <c r="G251" s="314"/>
      <c r="H251" s="314"/>
      <c r="I251" s="314"/>
      <c r="J251" s="314"/>
    </row>
    <row r="252" spans="1:10">
      <c r="A252" s="314"/>
      <c r="B252" s="314"/>
      <c r="C252" s="314"/>
      <c r="D252" s="314"/>
      <c r="E252" s="314"/>
      <c r="F252" s="314"/>
      <c r="G252" s="314"/>
      <c r="H252" s="314"/>
      <c r="I252" s="314"/>
      <c r="J252" s="314"/>
    </row>
    <row r="253" spans="1:10">
      <c r="A253" s="314"/>
      <c r="B253" s="314"/>
      <c r="C253" s="314"/>
      <c r="D253" s="314"/>
      <c r="E253" s="314"/>
      <c r="F253" s="314"/>
      <c r="G253" s="314"/>
      <c r="H253" s="314"/>
      <c r="I253" s="314"/>
      <c r="J253" s="314"/>
    </row>
    <row r="254" spans="1:10">
      <c r="A254" s="314"/>
      <c r="B254" s="314"/>
      <c r="C254" s="314"/>
      <c r="D254" s="314"/>
      <c r="E254" s="314"/>
      <c r="F254" s="314"/>
      <c r="G254" s="314"/>
      <c r="H254" s="314"/>
      <c r="I254" s="314"/>
      <c r="J254" s="314"/>
    </row>
    <row r="255" spans="1:10">
      <c r="A255" s="314"/>
      <c r="B255" s="314"/>
      <c r="C255" s="314"/>
      <c r="D255" s="314"/>
      <c r="E255" s="314"/>
      <c r="F255" s="314"/>
      <c r="G255" s="314"/>
      <c r="H255" s="314"/>
      <c r="I255" s="314"/>
      <c r="J255" s="314"/>
    </row>
    <row r="256" spans="1:10">
      <c r="A256" s="314"/>
      <c r="B256" s="314"/>
      <c r="C256" s="314"/>
      <c r="D256" s="314"/>
      <c r="E256" s="314"/>
      <c r="F256" s="314"/>
      <c r="G256" s="314"/>
      <c r="H256" s="314"/>
      <c r="I256" s="314"/>
      <c r="J256" s="314"/>
    </row>
    <row r="257" spans="1:10">
      <c r="A257" s="314"/>
      <c r="B257" s="314"/>
      <c r="C257" s="314"/>
      <c r="D257" s="314"/>
      <c r="E257" s="314"/>
      <c r="F257" s="314"/>
      <c r="G257" s="314"/>
      <c r="H257" s="314"/>
      <c r="I257" s="314"/>
      <c r="J257" s="314"/>
    </row>
    <row r="258" spans="1:10">
      <c r="A258" s="314"/>
      <c r="B258" s="314"/>
      <c r="C258" s="314"/>
      <c r="D258" s="314"/>
      <c r="E258" s="314"/>
      <c r="F258" s="314"/>
      <c r="G258" s="314"/>
      <c r="H258" s="314"/>
      <c r="I258" s="314"/>
      <c r="J258" s="314"/>
    </row>
    <row r="259" spans="1:10">
      <c r="A259" s="314"/>
      <c r="B259" s="314"/>
      <c r="C259" s="314"/>
      <c r="D259" s="314"/>
      <c r="E259" s="314"/>
      <c r="F259" s="314"/>
      <c r="G259" s="314"/>
      <c r="H259" s="314"/>
      <c r="I259" s="314"/>
      <c r="J259" s="314"/>
    </row>
    <row r="260" spans="1:10">
      <c r="A260" s="314"/>
      <c r="B260" s="314"/>
      <c r="C260" s="314"/>
      <c r="D260" s="314"/>
      <c r="E260" s="314"/>
      <c r="F260" s="314"/>
      <c r="G260" s="314"/>
      <c r="H260" s="314"/>
      <c r="I260" s="314"/>
      <c r="J260" s="314"/>
    </row>
    <row r="261" spans="1:10">
      <c r="A261" s="314"/>
      <c r="B261" s="314"/>
      <c r="C261" s="314"/>
      <c r="D261" s="314"/>
      <c r="E261" s="314"/>
      <c r="F261" s="314"/>
      <c r="G261" s="314"/>
      <c r="H261" s="314"/>
      <c r="I261" s="314"/>
      <c r="J261" s="314"/>
    </row>
    <row r="262" spans="1:10">
      <c r="A262" s="314"/>
      <c r="B262" s="314"/>
      <c r="C262" s="314"/>
      <c r="D262" s="314"/>
      <c r="E262" s="314"/>
      <c r="F262" s="314"/>
      <c r="G262" s="314"/>
      <c r="H262" s="314"/>
      <c r="I262" s="314"/>
      <c r="J262" s="314"/>
    </row>
    <row r="263" spans="1:10">
      <c r="A263" s="314"/>
      <c r="B263" s="314"/>
      <c r="C263" s="314"/>
      <c r="D263" s="314"/>
      <c r="E263" s="314"/>
      <c r="F263" s="314"/>
      <c r="G263" s="314"/>
      <c r="H263" s="314"/>
      <c r="I263" s="314"/>
      <c r="J263" s="314"/>
    </row>
    <row r="264" spans="1:10">
      <c r="A264" s="314"/>
      <c r="B264" s="314"/>
      <c r="C264" s="314"/>
      <c r="D264" s="314"/>
      <c r="E264" s="314"/>
      <c r="F264" s="314"/>
      <c r="G264" s="314"/>
      <c r="H264" s="314"/>
      <c r="I264" s="314"/>
      <c r="J264" s="314"/>
    </row>
    <row r="265" spans="1:10">
      <c r="A265" s="314"/>
      <c r="B265" s="314"/>
      <c r="C265" s="314"/>
      <c r="D265" s="314"/>
      <c r="E265" s="314"/>
      <c r="F265" s="314"/>
      <c r="G265" s="314"/>
      <c r="H265" s="314"/>
      <c r="I265" s="314"/>
      <c r="J265" s="314"/>
    </row>
    <row r="266" spans="1:10">
      <c r="A266" s="314"/>
      <c r="B266" s="314"/>
      <c r="C266" s="314"/>
      <c r="D266" s="314"/>
      <c r="E266" s="314"/>
      <c r="F266" s="314"/>
      <c r="G266" s="314"/>
      <c r="H266" s="314"/>
      <c r="I266" s="314"/>
      <c r="J266" s="314"/>
    </row>
    <row r="267" spans="1:10">
      <c r="A267" s="314"/>
      <c r="B267" s="314"/>
      <c r="C267" s="314"/>
      <c r="D267" s="314"/>
      <c r="E267" s="314"/>
      <c r="F267" s="314"/>
      <c r="G267" s="314"/>
      <c r="H267" s="314"/>
      <c r="I267" s="314"/>
      <c r="J267" s="314"/>
    </row>
    <row r="268" spans="1:10">
      <c r="A268" s="314"/>
      <c r="B268" s="314"/>
      <c r="C268" s="314"/>
      <c r="D268" s="314"/>
      <c r="E268" s="314"/>
      <c r="F268" s="314"/>
      <c r="G268" s="314"/>
      <c r="H268" s="314"/>
      <c r="I268" s="314"/>
      <c r="J268" s="314"/>
    </row>
    <row r="269" spans="1:10">
      <c r="A269" s="314"/>
      <c r="B269" s="314"/>
      <c r="C269" s="314"/>
      <c r="D269" s="314"/>
      <c r="E269" s="314"/>
      <c r="F269" s="314"/>
      <c r="G269" s="314"/>
      <c r="H269" s="314"/>
      <c r="I269" s="314"/>
      <c r="J269" s="314"/>
    </row>
    <row r="270" spans="1:10">
      <c r="A270" s="314"/>
      <c r="B270" s="314"/>
      <c r="C270" s="314"/>
      <c r="D270" s="314"/>
      <c r="E270" s="314"/>
      <c r="F270" s="314"/>
      <c r="G270" s="314"/>
      <c r="H270" s="314"/>
      <c r="I270" s="314"/>
      <c r="J270" s="314"/>
    </row>
    <row r="271" spans="1:10">
      <c r="A271" s="314"/>
      <c r="B271" s="314"/>
      <c r="C271" s="314"/>
      <c r="D271" s="314"/>
      <c r="E271" s="314"/>
      <c r="F271" s="314"/>
      <c r="G271" s="314"/>
      <c r="H271" s="314"/>
      <c r="I271" s="314"/>
      <c r="J271" s="314"/>
    </row>
    <row r="272" spans="1:10">
      <c r="A272" s="314"/>
      <c r="B272" s="314"/>
      <c r="C272" s="314"/>
      <c r="D272" s="314"/>
      <c r="E272" s="314"/>
      <c r="F272" s="314"/>
      <c r="G272" s="314"/>
      <c r="H272" s="314"/>
      <c r="I272" s="314"/>
      <c r="J272" s="314"/>
    </row>
    <row r="273" spans="1:10">
      <c r="A273" s="314"/>
      <c r="B273" s="314"/>
      <c r="C273" s="314"/>
      <c r="D273" s="314"/>
      <c r="E273" s="314"/>
      <c r="F273" s="314"/>
      <c r="G273" s="314"/>
      <c r="H273" s="314"/>
      <c r="I273" s="314"/>
      <c r="J273" s="314"/>
    </row>
    <row r="274" spans="1:10">
      <c r="A274" s="314"/>
      <c r="B274" s="314"/>
      <c r="C274" s="314"/>
      <c r="D274" s="314"/>
      <c r="E274" s="314"/>
      <c r="F274" s="314"/>
      <c r="G274" s="314"/>
      <c r="H274" s="314"/>
      <c r="I274" s="314"/>
      <c r="J274" s="314"/>
    </row>
    <row r="275" spans="1:10">
      <c r="A275" s="314"/>
      <c r="B275" s="314"/>
      <c r="C275" s="314"/>
      <c r="D275" s="314"/>
      <c r="E275" s="314"/>
      <c r="F275" s="314"/>
      <c r="G275" s="314"/>
      <c r="H275" s="314"/>
      <c r="I275" s="314"/>
      <c r="J275" s="314"/>
    </row>
    <row r="276" spans="1:10">
      <c r="A276" s="314"/>
      <c r="B276" s="314"/>
      <c r="C276" s="314"/>
      <c r="D276" s="314"/>
      <c r="E276" s="314"/>
      <c r="F276" s="314"/>
      <c r="G276" s="314"/>
      <c r="H276" s="314"/>
      <c r="I276" s="314"/>
      <c r="J276" s="314"/>
    </row>
    <row r="277" spans="1:10">
      <c r="A277" s="314"/>
      <c r="B277" s="314"/>
      <c r="C277" s="314"/>
      <c r="D277" s="314"/>
      <c r="E277" s="314"/>
      <c r="F277" s="314"/>
      <c r="G277" s="314"/>
      <c r="H277" s="314"/>
      <c r="I277" s="314"/>
      <c r="J277" s="314"/>
    </row>
    <row r="278" spans="1:10">
      <c r="A278" s="314"/>
      <c r="B278" s="314"/>
      <c r="C278" s="314"/>
      <c r="D278" s="314"/>
      <c r="E278" s="314"/>
      <c r="F278" s="314"/>
      <c r="G278" s="314"/>
      <c r="H278" s="314"/>
      <c r="I278" s="314"/>
      <c r="J278" s="314"/>
    </row>
    <row r="279" spans="1:10">
      <c r="A279" s="314"/>
      <c r="B279" s="314"/>
      <c r="C279" s="314"/>
      <c r="D279" s="314"/>
      <c r="E279" s="314"/>
      <c r="F279" s="314"/>
      <c r="G279" s="314"/>
      <c r="H279" s="314"/>
      <c r="I279" s="314"/>
      <c r="J279" s="314"/>
    </row>
    <row r="280" spans="1:10">
      <c r="A280" s="314"/>
      <c r="B280" s="314"/>
      <c r="C280" s="314"/>
      <c r="D280" s="314"/>
      <c r="E280" s="314"/>
      <c r="F280" s="314"/>
      <c r="G280" s="314"/>
      <c r="H280" s="314"/>
      <c r="I280" s="314"/>
      <c r="J280" s="314"/>
    </row>
    <row r="281" spans="1:10">
      <c r="A281" s="314"/>
      <c r="B281" s="314"/>
      <c r="C281" s="314"/>
      <c r="D281" s="314"/>
      <c r="E281" s="314"/>
      <c r="F281" s="314"/>
      <c r="G281" s="314"/>
      <c r="H281" s="314"/>
      <c r="I281" s="314"/>
      <c r="J281" s="314"/>
    </row>
    <row r="282" spans="1:10">
      <c r="A282" s="314"/>
      <c r="B282" s="314"/>
      <c r="C282" s="314"/>
      <c r="D282" s="314"/>
      <c r="E282" s="314"/>
      <c r="F282" s="314"/>
      <c r="G282" s="314"/>
      <c r="H282" s="314"/>
      <c r="I282" s="314"/>
      <c r="J282" s="314"/>
    </row>
    <row r="283" spans="1:10">
      <c r="A283" s="314"/>
      <c r="B283" s="314"/>
      <c r="C283" s="314"/>
      <c r="D283" s="314"/>
      <c r="E283" s="314"/>
      <c r="F283" s="314"/>
      <c r="G283" s="314"/>
      <c r="H283" s="314"/>
      <c r="I283" s="314"/>
      <c r="J283" s="314"/>
    </row>
    <row r="284" spans="1:10">
      <c r="A284" s="314"/>
      <c r="B284" s="314"/>
      <c r="C284" s="314"/>
      <c r="D284" s="314"/>
      <c r="E284" s="314"/>
      <c r="F284" s="314"/>
      <c r="G284" s="314"/>
      <c r="H284" s="314"/>
      <c r="I284" s="314"/>
      <c r="J284" s="314"/>
    </row>
    <row r="285" spans="1:10">
      <c r="A285" s="314"/>
      <c r="B285" s="314"/>
      <c r="C285" s="314"/>
      <c r="D285" s="314"/>
      <c r="E285" s="314"/>
      <c r="F285" s="314"/>
      <c r="G285" s="314"/>
      <c r="H285" s="314"/>
      <c r="I285" s="314"/>
      <c r="J285" s="314"/>
    </row>
    <row r="286" spans="1:10">
      <c r="A286" s="314"/>
      <c r="B286" s="314"/>
      <c r="C286" s="314"/>
      <c r="D286" s="314"/>
      <c r="E286" s="314"/>
      <c r="F286" s="314"/>
      <c r="G286" s="314"/>
      <c r="H286" s="314"/>
      <c r="I286" s="314"/>
      <c r="J286" s="314"/>
    </row>
    <row r="287" spans="1:10">
      <c r="A287" s="314"/>
      <c r="B287" s="314"/>
      <c r="C287" s="314"/>
      <c r="D287" s="314"/>
      <c r="E287" s="314"/>
      <c r="F287" s="314"/>
      <c r="G287" s="314"/>
      <c r="H287" s="314"/>
      <c r="I287" s="314"/>
      <c r="J287" s="314"/>
    </row>
    <row r="288" spans="1:10">
      <c r="A288" s="314"/>
      <c r="B288" s="314"/>
      <c r="C288" s="314"/>
      <c r="D288" s="314"/>
      <c r="E288" s="314"/>
      <c r="F288" s="314"/>
      <c r="G288" s="314"/>
      <c r="H288" s="314"/>
      <c r="I288" s="314"/>
      <c r="J288" s="314"/>
    </row>
    <row r="289" spans="1:11">
      <c r="A289" s="314"/>
      <c r="B289" s="314"/>
      <c r="C289" s="314"/>
      <c r="D289" s="314"/>
      <c r="E289" s="314"/>
      <c r="F289" s="314"/>
      <c r="G289" s="314"/>
      <c r="H289" s="314"/>
      <c r="I289" s="314"/>
      <c r="J289" s="314"/>
    </row>
    <row r="290" spans="1:11">
      <c r="A290" s="314"/>
      <c r="B290" s="314"/>
      <c r="C290" s="314"/>
      <c r="D290" s="314"/>
      <c r="E290" s="314"/>
      <c r="F290" s="314"/>
      <c r="G290" s="314"/>
      <c r="H290" s="314"/>
      <c r="I290" s="314"/>
      <c r="J290" s="314"/>
    </row>
    <row r="291" spans="1:11">
      <c r="A291" s="314"/>
      <c r="B291" s="314"/>
      <c r="C291" s="314"/>
      <c r="D291" s="314"/>
      <c r="E291" s="314"/>
      <c r="F291" s="314"/>
      <c r="G291" s="314"/>
      <c r="H291" s="314"/>
      <c r="I291" s="314"/>
      <c r="J291" s="314"/>
    </row>
    <row r="292" spans="1:11">
      <c r="A292" s="314"/>
      <c r="B292" s="314"/>
      <c r="C292" s="314"/>
      <c r="D292" s="314"/>
      <c r="E292" s="314"/>
      <c r="F292" s="314"/>
      <c r="G292" s="314"/>
      <c r="H292" s="314"/>
      <c r="I292" s="314"/>
      <c r="J292" s="314"/>
    </row>
    <row r="293" spans="1:11">
      <c r="A293" s="314"/>
      <c r="B293" s="314"/>
      <c r="C293" s="314"/>
      <c r="D293" s="314"/>
      <c r="E293" s="314"/>
      <c r="F293" s="314"/>
      <c r="G293" s="314"/>
      <c r="H293" s="314"/>
      <c r="I293" s="314"/>
      <c r="J293" s="314"/>
    </row>
    <row r="294" spans="1:11">
      <c r="A294" s="314"/>
      <c r="B294" s="314"/>
      <c r="C294" s="314"/>
      <c r="D294" s="314"/>
      <c r="E294" s="314"/>
      <c r="F294" s="314"/>
      <c r="G294" s="314"/>
      <c r="H294" s="314"/>
      <c r="I294" s="314"/>
      <c r="J294" s="314"/>
    </row>
    <row r="295" spans="1:11">
      <c r="A295" s="314"/>
      <c r="B295" s="314"/>
      <c r="C295" s="314"/>
      <c r="D295" s="314"/>
      <c r="E295" s="314"/>
      <c r="F295" s="314"/>
      <c r="G295" s="314"/>
      <c r="H295" s="314"/>
      <c r="I295" s="314"/>
      <c r="J295" s="314"/>
    </row>
    <row r="296" spans="1:11">
      <c r="A296" s="314"/>
      <c r="B296" s="314"/>
      <c r="C296" s="314"/>
      <c r="D296" s="314"/>
      <c r="E296" s="314"/>
      <c r="F296" s="314"/>
      <c r="G296" s="314"/>
      <c r="H296" s="314"/>
      <c r="I296" s="314"/>
      <c r="J296" s="314"/>
    </row>
    <row r="297" spans="1:11">
      <c r="A297" s="314"/>
      <c r="B297" s="314"/>
      <c r="C297" s="314"/>
      <c r="D297" s="314"/>
      <c r="E297" s="314"/>
      <c r="F297" s="314"/>
      <c r="G297" s="314"/>
      <c r="H297" s="314"/>
      <c r="I297" s="314"/>
      <c r="J297" s="314"/>
    </row>
    <row r="298" spans="1:11">
      <c r="A298" s="314"/>
      <c r="B298" s="314"/>
      <c r="C298" s="314"/>
      <c r="D298" s="314"/>
      <c r="E298" s="314"/>
      <c r="F298" s="314"/>
      <c r="G298" s="314"/>
      <c r="H298" s="314"/>
      <c r="I298" s="314"/>
      <c r="J298" s="314"/>
    </row>
    <row r="299" spans="1:11">
      <c r="A299" s="314"/>
      <c r="B299" s="314"/>
      <c r="C299" s="314"/>
      <c r="D299" s="314"/>
      <c r="E299" s="314"/>
      <c r="F299" s="314"/>
      <c r="G299" s="314"/>
      <c r="H299" s="314"/>
      <c r="I299" s="314"/>
      <c r="J299" s="314"/>
    </row>
    <row r="300" spans="1:11">
      <c r="A300" s="314"/>
      <c r="B300" s="314"/>
      <c r="C300" s="314"/>
      <c r="D300" s="314"/>
      <c r="E300" s="314"/>
      <c r="F300" s="314"/>
      <c r="G300" s="314"/>
      <c r="H300" s="314"/>
      <c r="I300" s="314"/>
      <c r="J300" s="314"/>
      <c r="K300" s="314"/>
    </row>
    <row r="301" spans="1:11">
      <c r="A301" s="314"/>
      <c r="B301" s="314"/>
      <c r="C301" s="314"/>
      <c r="D301" s="314"/>
      <c r="E301" s="314"/>
      <c r="F301" s="314"/>
      <c r="G301" s="314"/>
      <c r="H301" s="314"/>
      <c r="I301" s="314"/>
      <c r="J301" s="314"/>
    </row>
    <row r="302" spans="1:11">
      <c r="A302" s="314"/>
      <c r="B302" s="314"/>
      <c r="C302" s="314"/>
      <c r="D302" s="314"/>
      <c r="E302" s="314"/>
      <c r="F302" s="314"/>
      <c r="G302" s="314"/>
      <c r="H302" s="314"/>
      <c r="I302" s="314"/>
      <c r="J302" s="314"/>
    </row>
    <row r="303" spans="1:11">
      <c r="A303" s="314"/>
      <c r="B303" s="314"/>
      <c r="C303" s="314"/>
      <c r="D303" s="314"/>
      <c r="E303" s="314"/>
      <c r="F303" s="314"/>
      <c r="G303" s="314"/>
      <c r="H303" s="314"/>
      <c r="I303" s="314"/>
      <c r="J303" s="314"/>
    </row>
    <row r="304" spans="1:11">
      <c r="A304" s="314"/>
      <c r="B304" s="314"/>
      <c r="C304" s="314"/>
      <c r="D304" s="314"/>
      <c r="E304" s="314"/>
      <c r="F304" s="314"/>
      <c r="G304" s="314"/>
      <c r="H304" s="314"/>
      <c r="I304" s="314"/>
      <c r="J304" s="314"/>
    </row>
    <row r="305" spans="1:10">
      <c r="A305" s="314"/>
      <c r="B305" s="314"/>
      <c r="C305" s="314"/>
      <c r="D305" s="314"/>
      <c r="E305" s="314"/>
      <c r="F305" s="314"/>
      <c r="G305" s="314"/>
      <c r="H305" s="314"/>
      <c r="I305" s="314"/>
      <c r="J305" s="314"/>
    </row>
    <row r="306" spans="1:10">
      <c r="A306" s="314"/>
      <c r="B306" s="314"/>
      <c r="C306" s="314"/>
      <c r="D306" s="314"/>
      <c r="E306" s="314"/>
      <c r="F306" s="314"/>
      <c r="G306" s="314"/>
      <c r="H306" s="314"/>
      <c r="I306" s="314"/>
      <c r="J306" s="314"/>
    </row>
    <row r="307" spans="1:10">
      <c r="A307" s="314"/>
      <c r="B307" s="314"/>
      <c r="C307" s="314"/>
      <c r="D307" s="314"/>
      <c r="E307" s="314"/>
      <c r="F307" s="314"/>
      <c r="G307" s="314"/>
      <c r="H307" s="314"/>
      <c r="I307" s="314"/>
      <c r="J307" s="314"/>
    </row>
    <row r="308" spans="1:10">
      <c r="A308" s="314"/>
      <c r="B308" s="314"/>
      <c r="C308" s="314"/>
      <c r="D308" s="314"/>
      <c r="E308" s="314"/>
      <c r="F308" s="314"/>
      <c r="G308" s="314"/>
      <c r="H308" s="314"/>
      <c r="I308" s="314"/>
      <c r="J308" s="314"/>
    </row>
    <row r="309" spans="1:10">
      <c r="A309" s="314"/>
      <c r="B309" s="314"/>
      <c r="C309" s="314"/>
      <c r="D309" s="314"/>
      <c r="E309" s="314"/>
      <c r="F309" s="314"/>
      <c r="G309" s="314"/>
      <c r="H309" s="314"/>
      <c r="I309" s="314"/>
      <c r="J309" s="314"/>
    </row>
    <row r="310" spans="1:10">
      <c r="A310" s="314"/>
      <c r="B310" s="314"/>
      <c r="C310" s="314"/>
      <c r="D310" s="314"/>
      <c r="E310" s="314"/>
      <c r="F310" s="314"/>
      <c r="G310" s="314"/>
      <c r="H310" s="314"/>
      <c r="I310" s="314"/>
      <c r="J310" s="314"/>
    </row>
    <row r="311" spans="1:10">
      <c r="A311" s="314"/>
      <c r="B311" s="314"/>
      <c r="C311" s="314"/>
      <c r="D311" s="314"/>
      <c r="E311" s="314"/>
      <c r="F311" s="314"/>
      <c r="G311" s="314"/>
      <c r="H311" s="314"/>
      <c r="I311" s="314"/>
      <c r="J311" s="314"/>
    </row>
    <row r="312" spans="1:10">
      <c r="A312" s="314"/>
      <c r="B312" s="314"/>
      <c r="C312" s="314"/>
      <c r="D312" s="314"/>
      <c r="E312" s="314"/>
      <c r="F312" s="314"/>
      <c r="G312" s="314"/>
      <c r="H312" s="314"/>
      <c r="I312" s="314"/>
      <c r="J312" s="314"/>
    </row>
    <row r="313" spans="1:10">
      <c r="A313" s="314"/>
      <c r="B313" s="314"/>
      <c r="C313" s="314"/>
      <c r="D313" s="314"/>
      <c r="E313" s="314"/>
      <c r="F313" s="314"/>
      <c r="G313" s="314"/>
      <c r="H313" s="314"/>
      <c r="I313" s="314"/>
      <c r="J313" s="314"/>
    </row>
    <row r="314" spans="1:10">
      <c r="A314" s="314"/>
      <c r="B314" s="314"/>
      <c r="C314" s="314"/>
      <c r="D314" s="314"/>
      <c r="E314" s="314"/>
      <c r="F314" s="314"/>
      <c r="G314" s="314"/>
      <c r="H314" s="314"/>
      <c r="I314" s="314"/>
      <c r="J314" s="314"/>
    </row>
  </sheetData>
  <mergeCells count="27">
    <mergeCell ref="K2:O3"/>
    <mergeCell ref="C9:F9"/>
    <mergeCell ref="A1:C1"/>
    <mergeCell ref="C6:D6"/>
    <mergeCell ref="C7:D7"/>
    <mergeCell ref="E7:H7"/>
    <mergeCell ref="H53:J53"/>
    <mergeCell ref="F44:H44"/>
    <mergeCell ref="F37:I37"/>
    <mergeCell ref="F38:I38"/>
    <mergeCell ref="G39:H39"/>
    <mergeCell ref="D13:G13"/>
    <mergeCell ref="E15:G15"/>
    <mergeCell ref="G17:H17"/>
    <mergeCell ref="E6:J6"/>
    <mergeCell ref="H51:J51"/>
    <mergeCell ref="B18:I20"/>
    <mergeCell ref="C42:D42"/>
    <mergeCell ref="G34:I34"/>
    <mergeCell ref="C37:D37"/>
    <mergeCell ref="F42:I42"/>
    <mergeCell ref="E22:G22"/>
    <mergeCell ref="F43:I43"/>
    <mergeCell ref="D43:E43"/>
    <mergeCell ref="B27:I31"/>
    <mergeCell ref="D44:E44"/>
    <mergeCell ref="D11:G11"/>
  </mergeCells>
  <phoneticPr fontId="60"/>
  <hyperlinks>
    <hyperlink ref="H51:J51" location="関係書類一覧表!A1" display="関係書類一覧表!A1" xr:uid="{549564E8-59DB-42DE-B228-4D9A397E2A57}"/>
    <hyperlink ref="H53:J53" location="'一括記入シート（最初に記入してください）'!A1" display="'一括記入シート（最初に記入してください）'!A1" xr:uid="{C3496040-8A61-4C0A-BA40-354AB8A72CCC}"/>
  </hyperlinks>
  <pageMargins left="0.59027777777777779" right="0.39305555555555555" top="0.59027777777777779" bottom="0.59027777777777779" header="0.51180555555555562" footer="0.51180555555555562"/>
  <pageSetup paperSize="9" firstPageNumber="4294963191" orientation="portrait" blackAndWhite="1" r:id="rId1"/>
  <headerFooter alignWithMargins="0">
    <oddHeader>&amp;R(上田市様式8-1）</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DB1B-BEFF-495E-B047-B9A4330E668C}">
  <sheetPr>
    <tabColor theme="3" tint="0.79998168889431442"/>
  </sheetPr>
  <dimension ref="B1:AF61"/>
  <sheetViews>
    <sheetView topLeftCell="A20" workbookViewId="0">
      <selection activeCell="D25" sqref="D25"/>
    </sheetView>
  </sheetViews>
  <sheetFormatPr defaultRowHeight="13.2"/>
  <cols>
    <col min="1" max="1" width="5" customWidth="1"/>
    <col min="11" max="11" width="6.6640625" customWidth="1"/>
    <col min="12" max="32" width="9" style="53" bestFit="1" customWidth="1"/>
  </cols>
  <sheetData>
    <row r="1" spans="2:16" ht="15" customHeight="1">
      <c r="B1" s="1149"/>
      <c r="C1" s="1149"/>
      <c r="D1" s="1149"/>
      <c r="L1" s="64" t="s">
        <v>871</v>
      </c>
      <c r="M1" s="65"/>
      <c r="N1" s="67"/>
      <c r="O1" s="65"/>
      <c r="P1" s="65"/>
    </row>
    <row r="2" spans="2:16">
      <c r="L2" s="1459" t="s">
        <v>255</v>
      </c>
      <c r="M2" s="1460"/>
      <c r="N2" s="1460"/>
      <c r="O2" s="1460"/>
      <c r="P2" s="1460"/>
    </row>
    <row r="3" spans="2:16" ht="28.2">
      <c r="B3" s="15" t="s">
        <v>256</v>
      </c>
      <c r="C3" s="16"/>
      <c r="D3" s="16"/>
      <c r="E3" s="16"/>
      <c r="F3" s="16"/>
      <c r="G3" s="16"/>
      <c r="H3" s="16"/>
      <c r="I3" s="16"/>
      <c r="J3" s="16"/>
      <c r="K3" s="16"/>
      <c r="L3" s="1460"/>
      <c r="M3" s="1460"/>
      <c r="N3" s="1460"/>
      <c r="O3" s="1460"/>
      <c r="P3" s="1460"/>
    </row>
    <row r="4" spans="2:16">
      <c r="L4" s="78"/>
    </row>
    <row r="5" spans="2:16" ht="17.25" customHeight="1">
      <c r="I5" s="1461" t="str">
        <f>IF(ISBLANK('一括記入シート（最初）'!$E$134),"",'一括記入シート（最初）'!$E$134)</f>
        <v>令和年月日</v>
      </c>
      <c r="J5" s="1461"/>
      <c r="K5" s="1461"/>
      <c r="L5" s="62"/>
    </row>
    <row r="6" spans="2:16">
      <c r="I6" s="19"/>
      <c r="J6" s="19"/>
      <c r="K6" s="19"/>
    </row>
    <row r="7" spans="2:16" ht="14.25" customHeight="1">
      <c r="B7" s="1265" t="str">
        <f>IF(ISBLANK('一括記入シート（最初）'!$C$14),"",'一括記入シート（最初）'!$C$14)</f>
        <v>○○水土里会</v>
      </c>
      <c r="C7" s="1265"/>
      <c r="D7" s="1265"/>
      <c r="E7" s="1265"/>
      <c r="I7" s="19"/>
      <c r="J7" s="19"/>
      <c r="K7" s="19"/>
      <c r="L7" s="62"/>
    </row>
    <row r="8" spans="2:16" ht="14.25" customHeight="1">
      <c r="B8" s="23" t="str">
        <f>IF(ISBLANK('一括記入シート（最初）'!$C$15),"",'一括記入シート（最初）'!$C$15)</f>
        <v>代表</v>
      </c>
      <c r="C8" s="1025" t="str">
        <f>IF(ISBLANK('一括記入シート（最初）'!$C$16),"",'一括記入シート（最初）'!$C$16)</f>
        <v>○○　○○</v>
      </c>
      <c r="D8" s="1025"/>
      <c r="E8" s="23" t="s">
        <v>224</v>
      </c>
      <c r="I8" s="19"/>
      <c r="J8" s="19"/>
      <c r="K8" s="19"/>
    </row>
    <row r="9" spans="2:16">
      <c r="I9" s="19"/>
      <c r="J9" s="19"/>
      <c r="K9" s="19"/>
    </row>
    <row r="10" spans="2:16">
      <c r="I10" s="19"/>
      <c r="J10" s="19"/>
      <c r="K10" s="19"/>
    </row>
    <row r="11" spans="2:16">
      <c r="D11" t="s">
        <v>225</v>
      </c>
      <c r="F11" s="1149" t="str">
        <f>IF(ISBLANK('一括記入シート（最初）'!$J$68),"",'一括記入シート（最初）'!$J$68)</f>
        <v>長野県上田市○○</v>
      </c>
      <c r="G11" s="1149"/>
      <c r="H11" s="1149"/>
      <c r="I11" s="1149"/>
      <c r="J11" s="19"/>
      <c r="K11" s="19"/>
      <c r="L11" s="62"/>
    </row>
    <row r="12" spans="2:16">
      <c r="I12" s="19"/>
      <c r="J12" s="19"/>
      <c r="K12" s="19"/>
    </row>
    <row r="13" spans="2:16">
      <c r="D13" t="s">
        <v>212</v>
      </c>
      <c r="F13" s="1149" t="str">
        <f>IF(ISBLANK('一括記入シート（最初）'!$H$68),"",'一括記入シート（最初）'!$H$68)</f>
        <v>(株)A建設</v>
      </c>
      <c r="G13" s="1149"/>
      <c r="H13" s="1149"/>
      <c r="I13" s="1149"/>
      <c r="J13" s="19"/>
      <c r="K13" s="19"/>
    </row>
    <row r="14" spans="2:16">
      <c r="G14" s="23"/>
      <c r="I14" s="19"/>
      <c r="J14" s="19"/>
      <c r="K14" s="19"/>
    </row>
    <row r="15" spans="2:16">
      <c r="D15" t="s">
        <v>226</v>
      </c>
      <c r="F15" s="1149" t="str">
        <f>IF(ISBLANK('一括記入シート（最初）'!$I$68),"",'一括記入シート（最初）'!$I$68)</f>
        <v>○○　○○</v>
      </c>
      <c r="G15" s="1149"/>
      <c r="H15" s="1149"/>
      <c r="I15" s="1149"/>
      <c r="J15" s="28" t="s">
        <v>175</v>
      </c>
      <c r="K15" s="19"/>
    </row>
    <row r="16" spans="2:16">
      <c r="I16" s="19"/>
      <c r="J16" s="19"/>
      <c r="K16" s="19"/>
    </row>
    <row r="17" spans="2:17">
      <c r="I17" s="19"/>
      <c r="J17" s="19"/>
      <c r="K17" s="19"/>
    </row>
    <row r="18" spans="2:17">
      <c r="C18" t="str">
        <f>CONCATENATE("令和",'一括記入シート（最初）'!C79,"年",'一括記入シート（最初）'!C80,"月",'一括記入シート（最初）'!C81,"日付で請負った建設工事の内容が、下記のとおり変更されたので、")</f>
        <v>令和年月日付で請負った建設工事の内容が、下記のとおり変更されたので、</v>
      </c>
      <c r="I18" s="19"/>
      <c r="J18" s="19"/>
      <c r="K18" s="19"/>
    </row>
    <row r="19" spans="2:17">
      <c r="C19" t="s">
        <v>257</v>
      </c>
      <c r="I19" s="19"/>
      <c r="J19" s="19"/>
      <c r="K19" s="19"/>
    </row>
    <row r="20" spans="2:17">
      <c r="I20" s="19"/>
      <c r="J20" s="19"/>
      <c r="K20" s="19"/>
    </row>
    <row r="21" spans="2:17">
      <c r="F21" s="950" t="s">
        <v>176</v>
      </c>
      <c r="G21" s="950"/>
      <c r="I21" s="19"/>
      <c r="J21" s="19"/>
      <c r="K21" s="19"/>
    </row>
    <row r="22" spans="2:17">
      <c r="I22" s="19"/>
      <c r="J22" s="19"/>
      <c r="K22" s="19"/>
    </row>
    <row r="23" spans="2:17">
      <c r="B23" t="s">
        <v>228</v>
      </c>
      <c r="D23" s="1149" t="str">
        <f>IF(ISBLANK('一括記入シート（最初）'!$C$13),"",'一括記入シート（最初）'!$C$13)</f>
        <v>令和　7　年度</v>
      </c>
      <c r="E23" s="1149"/>
      <c r="F23" s="1462" t="s">
        <v>1076</v>
      </c>
      <c r="G23" s="1462"/>
      <c r="H23" s="1462"/>
      <c r="I23" s="1462"/>
      <c r="J23" s="1462"/>
      <c r="K23" s="19"/>
      <c r="L23" s="62"/>
    </row>
    <row r="24" spans="2:17">
      <c r="D24" s="1149" t="str">
        <f>IF(ISBLANK('一括記入シート（最初）'!$C$14),"",'一括記入シート（最初）'!$C$14)</f>
        <v>○○水土里会</v>
      </c>
      <c r="E24" s="1149"/>
      <c r="F24" s="1149" t="str">
        <f>IF(ISBLANK('一括記入シート（最初）'!$C$25),"",'一括記入シート（最初）'!$C$25)</f>
        <v>用水路補修工事</v>
      </c>
      <c r="G24" s="1149"/>
      <c r="H24" s="1149"/>
      <c r="I24" s="1149"/>
      <c r="J24" s="19"/>
      <c r="K24" s="19"/>
    </row>
    <row r="25" spans="2:17">
      <c r="I25" s="19"/>
      <c r="J25" s="19"/>
      <c r="K25" s="19"/>
    </row>
    <row r="26" spans="2:17" ht="18.75" customHeight="1">
      <c r="B26" t="s">
        <v>229</v>
      </c>
      <c r="D26" s="1149" t="str">
        <f>IF(ISBLANK('一括記入シート（最初）'!$C$24),"",'一括記入シート（最初）'!$C$24)</f>
        <v>上田市〇〇（△△）</v>
      </c>
      <c r="E26" s="1149"/>
      <c r="F26" s="1149"/>
      <c r="G26" s="1149"/>
      <c r="I26" s="19"/>
      <c r="J26" s="19"/>
      <c r="K26" s="19"/>
      <c r="L26" s="62"/>
    </row>
    <row r="27" spans="2:17">
      <c r="I27" s="19"/>
      <c r="J27" s="19"/>
      <c r="K27" s="19"/>
    </row>
    <row r="28" spans="2:17">
      <c r="F28" s="18"/>
      <c r="G28" s="18"/>
    </row>
    <row r="29" spans="2:17">
      <c r="B29" t="s">
        <v>258</v>
      </c>
      <c r="D29" s="19" t="s">
        <v>231</v>
      </c>
      <c r="E29" s="950" t="str">
        <f>IF(ISBLANK('一括記入シート（最初）'!$C$122),"－",'一括記入シート（最初）'!$E$83)</f>
        <v>－</v>
      </c>
      <c r="F29" s="950"/>
      <c r="G29" s="950"/>
      <c r="H29" s="950"/>
      <c r="L29" s="351" t="s">
        <v>250</v>
      </c>
      <c r="M29" s="352"/>
      <c r="N29" s="352"/>
      <c r="O29" s="352"/>
      <c r="P29" s="352"/>
      <c r="Q29" s="352"/>
    </row>
    <row r="30" spans="2:17">
      <c r="D30" s="19"/>
      <c r="E30" s="2"/>
      <c r="F30" s="19"/>
      <c r="G30" s="19"/>
      <c r="H30" s="19"/>
      <c r="L30" s="351" t="s">
        <v>251</v>
      </c>
      <c r="M30" s="352"/>
      <c r="N30" s="352"/>
      <c r="O30" s="352"/>
      <c r="P30" s="352"/>
      <c r="Q30" s="352"/>
    </row>
    <row r="31" spans="2:17">
      <c r="D31" s="19" t="s">
        <v>232</v>
      </c>
      <c r="E31" s="950" t="str">
        <f>IF(ISBLANK('一括記入シート（最初）'!$C$122),"－",'一括記入シート（最初）'!$E$122)</f>
        <v>－</v>
      </c>
      <c r="F31" s="950"/>
      <c r="G31" s="950"/>
      <c r="H31" s="950"/>
    </row>
    <row r="32" spans="2:17">
      <c r="F32" s="18"/>
      <c r="G32" s="18"/>
    </row>
    <row r="33" spans="2:10">
      <c r="F33" s="18"/>
      <c r="G33" s="18"/>
    </row>
    <row r="34" spans="2:10">
      <c r="B34" t="s">
        <v>259</v>
      </c>
      <c r="F34" s="1458" t="str">
        <f>IF(ISBLANK('一括記入シート（最初）'!$D$104),"－",'一括記入シート（最初）'!$E$106)</f>
        <v>－</v>
      </c>
      <c r="G34" s="1458"/>
      <c r="H34" t="s">
        <v>35</v>
      </c>
    </row>
    <row r="35" spans="2:10">
      <c r="F35" s="18"/>
      <c r="G35" s="18"/>
    </row>
    <row r="36" spans="2:10">
      <c r="B36" s="19" t="s">
        <v>397</v>
      </c>
      <c r="C36" t="s">
        <v>234</v>
      </c>
      <c r="F36" s="18"/>
      <c r="G36" s="1458" t="str">
        <f>IF(ISBLANK('一括記入シート（最初）'!$D$104),"－",'一括記入シート（最初）'!$E$105)</f>
        <v>－</v>
      </c>
      <c r="H36" s="1458"/>
      <c r="I36" t="s">
        <v>628</v>
      </c>
    </row>
    <row r="37" spans="2:10">
      <c r="D37" s="7"/>
      <c r="E37" s="7"/>
      <c r="F37" s="7"/>
      <c r="G37" s="7"/>
      <c r="H37" s="7"/>
      <c r="I37" s="7"/>
      <c r="J37" s="7"/>
    </row>
    <row r="38" spans="2:10">
      <c r="D38" s="7"/>
      <c r="E38" s="7"/>
      <c r="F38" s="7"/>
      <c r="G38" s="7"/>
      <c r="H38" s="7"/>
      <c r="I38" s="7"/>
      <c r="J38" s="7"/>
    </row>
    <row r="39" spans="2:10">
      <c r="B39" t="s">
        <v>629</v>
      </c>
      <c r="F39" s="1458">
        <f>IF(ISBLANK('一括記入シート（最初）'!$D$104),'一括記入シート（最初）'!$C$106,'一括記入シート（最初）'!$D$106)</f>
        <v>1100000</v>
      </c>
      <c r="G39" s="1458"/>
      <c r="H39" t="s">
        <v>35</v>
      </c>
      <c r="J39" s="7"/>
    </row>
    <row r="40" spans="2:10">
      <c r="F40" s="18"/>
      <c r="G40" s="18"/>
    </row>
    <row r="41" spans="2:10">
      <c r="B41" s="19" t="s">
        <v>397</v>
      </c>
      <c r="C41" t="s">
        <v>234</v>
      </c>
      <c r="F41" s="18"/>
      <c r="G41" s="1458">
        <f>IF(ISBLANK('一括記入シート（最初）'!$D$104),'一括記入シート（最初）'!$C$105,'一括記入シート（最初）'!$D$105)</f>
        <v>100000</v>
      </c>
      <c r="H41" s="1458"/>
      <c r="I41" t="s">
        <v>628</v>
      </c>
    </row>
    <row r="42" spans="2:10">
      <c r="F42" s="18"/>
      <c r="G42" s="18"/>
    </row>
    <row r="43" spans="2:10">
      <c r="F43" s="18"/>
      <c r="G43" s="18"/>
    </row>
    <row r="44" spans="2:10">
      <c r="B44" t="s">
        <v>260</v>
      </c>
      <c r="E44" t="s">
        <v>1012</v>
      </c>
      <c r="F44" s="18"/>
      <c r="G44" s="18"/>
    </row>
    <row r="47" spans="2:10">
      <c r="B47" t="s">
        <v>630</v>
      </c>
    </row>
    <row r="49" spans="2:11">
      <c r="C49" s="7"/>
      <c r="D49" s="7"/>
      <c r="E49" s="7"/>
      <c r="F49" s="7"/>
      <c r="G49" s="7"/>
      <c r="H49" s="7"/>
      <c r="I49" s="7"/>
      <c r="J49" s="7"/>
    </row>
    <row r="50" spans="2:11">
      <c r="C50" s="7"/>
      <c r="D50" s="7"/>
      <c r="E50" s="7"/>
      <c r="F50" s="7"/>
      <c r="G50" s="7"/>
      <c r="H50" s="7"/>
      <c r="I50" s="7"/>
      <c r="J50" s="7"/>
    </row>
    <row r="51" spans="2:11">
      <c r="C51" s="7"/>
      <c r="D51" s="7"/>
      <c r="E51" s="7"/>
      <c r="F51" s="7"/>
      <c r="G51" s="7"/>
      <c r="H51" s="7"/>
      <c r="I51" s="7"/>
      <c r="J51" s="7"/>
    </row>
    <row r="52" spans="2:11">
      <c r="C52" s="7"/>
      <c r="D52" s="7"/>
      <c r="E52" s="7"/>
      <c r="F52" s="7"/>
      <c r="G52" s="7"/>
      <c r="H52" s="7"/>
      <c r="I52" s="7"/>
      <c r="J52" s="7"/>
    </row>
    <row r="53" spans="2:11">
      <c r="C53" s="7"/>
      <c r="D53" s="7"/>
      <c r="E53" s="7"/>
      <c r="F53" s="7"/>
      <c r="G53" s="7"/>
      <c r="H53" s="7"/>
      <c r="I53" s="7"/>
      <c r="J53" s="7"/>
    </row>
    <row r="58" spans="2:11">
      <c r="B58" s="53"/>
      <c r="C58" s="53"/>
      <c r="D58" s="53"/>
      <c r="E58" s="53"/>
      <c r="F58" s="53"/>
      <c r="G58" s="53"/>
      <c r="H58" s="53"/>
      <c r="I58" s="53"/>
      <c r="J58" s="53"/>
      <c r="K58" s="53"/>
    </row>
    <row r="59" spans="2:11">
      <c r="B59" s="53"/>
      <c r="C59" s="53"/>
      <c r="D59" s="53"/>
      <c r="E59" s="53"/>
      <c r="F59" s="53"/>
      <c r="G59" s="53"/>
      <c r="H59" s="53"/>
      <c r="I59" s="699" t="s">
        <v>112</v>
      </c>
      <c r="J59" s="699"/>
      <c r="K59" s="699"/>
    </row>
    <row r="60" spans="2:11">
      <c r="B60" s="53"/>
      <c r="C60" s="53"/>
      <c r="D60" s="53"/>
      <c r="E60" s="53"/>
      <c r="F60" s="53"/>
      <c r="G60" s="53"/>
      <c r="H60" s="53"/>
      <c r="I60" s="53"/>
      <c r="J60" s="53"/>
      <c r="K60" s="53"/>
    </row>
    <row r="61" spans="2:11">
      <c r="B61" s="53"/>
      <c r="C61" s="53"/>
      <c r="D61" s="53"/>
      <c r="E61" s="53"/>
      <c r="F61" s="53"/>
      <c r="G61" s="53"/>
      <c r="H61" s="53"/>
      <c r="I61" s="699" t="s">
        <v>113</v>
      </c>
      <c r="J61" s="699"/>
      <c r="K61" s="699"/>
    </row>
  </sheetData>
  <mergeCells count="22">
    <mergeCell ref="B7:E7"/>
    <mergeCell ref="F34:G34"/>
    <mergeCell ref="L2:P3"/>
    <mergeCell ref="B1:D1"/>
    <mergeCell ref="I5:K5"/>
    <mergeCell ref="F21:G21"/>
    <mergeCell ref="C8:D8"/>
    <mergeCell ref="F11:I11"/>
    <mergeCell ref="D23:E23"/>
    <mergeCell ref="F23:J23"/>
    <mergeCell ref="D24:E24"/>
    <mergeCell ref="I61:K61"/>
    <mergeCell ref="F39:G39"/>
    <mergeCell ref="G41:H41"/>
    <mergeCell ref="F13:I13"/>
    <mergeCell ref="F15:I15"/>
    <mergeCell ref="I59:K59"/>
    <mergeCell ref="G36:H36"/>
    <mergeCell ref="F24:I24"/>
    <mergeCell ref="D26:G26"/>
    <mergeCell ref="E29:H29"/>
    <mergeCell ref="E31:H31"/>
  </mergeCells>
  <phoneticPr fontId="60"/>
  <hyperlinks>
    <hyperlink ref="I59:K59" location="関係書類一覧表!A1" display="関係書類一覧表!A1" xr:uid="{9DBA7D0C-5EAC-4FB6-B5ED-9215CF15E5D0}"/>
    <hyperlink ref="I61:K61" location="'一括記入シート（最初に記入してください）'!A1" display="'一括記入シート（最初に記入してください）'!A1" xr:uid="{6972B8BD-AEC5-42EE-825E-D51A9E2A07A5}"/>
  </hyperlinks>
  <pageMargins left="0.75" right="0.75" top="1" bottom="1" header="0.51180555555555562" footer="0.51180555555555562"/>
  <pageSetup paperSize="9" scale="96" firstPageNumber="4294963191" orientation="portrait" blackAndWhite="1" r:id="rId1"/>
  <headerFooter alignWithMargins="0">
    <oddHeader>&amp;R（上田市様式8-2）</oddHead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EA62D-EC4A-4E4A-963E-8EB927C9F36C}">
  <sheetPr>
    <tabColor indexed="14"/>
    <pageSetUpPr fitToPage="1"/>
  </sheetPr>
  <dimension ref="A1:AE348"/>
  <sheetViews>
    <sheetView tabSelected="1" workbookViewId="0">
      <selection activeCell="C28" sqref="C28:D28"/>
    </sheetView>
  </sheetViews>
  <sheetFormatPr defaultColWidth="10.6640625" defaultRowHeight="15" customHeight="1"/>
  <cols>
    <col min="1" max="1" width="2.6640625" style="44" customWidth="1"/>
    <col min="2" max="2" width="20.6640625" style="46" customWidth="1"/>
    <col min="3" max="3" width="18" style="46" customWidth="1"/>
    <col min="4" max="4" width="26.77734375" style="46" customWidth="1"/>
    <col min="5" max="5" width="29.6640625" style="44" customWidth="1"/>
    <col min="6" max="6" width="16.44140625" style="44" customWidth="1"/>
    <col min="7" max="7" width="16.33203125" style="44" customWidth="1"/>
    <col min="8" max="8" width="14.109375" style="44" customWidth="1"/>
    <col min="9" max="9" width="22.44140625" style="44" bestFit="1" customWidth="1"/>
    <col min="10" max="10" width="19.21875" style="44" customWidth="1"/>
    <col min="11" max="31" width="10.6640625" style="44" bestFit="1" customWidth="1"/>
    <col min="32" max="16384" width="10.6640625" style="46"/>
  </cols>
  <sheetData>
    <row r="1" spans="1:18" ht="15" customHeight="1">
      <c r="B1" s="317"/>
      <c r="C1" s="317"/>
      <c r="D1" s="317"/>
    </row>
    <row r="2" spans="1:18" s="46" customFormat="1" ht="19.95" hidden="1" customHeight="1">
      <c r="A2" s="44"/>
      <c r="B2" s="515" t="s">
        <v>25</v>
      </c>
      <c r="C2" s="515"/>
      <c r="D2" s="515"/>
      <c r="E2" s="45"/>
      <c r="F2" s="45"/>
    </row>
    <row r="3" spans="1:18" s="46" customFormat="1" ht="7.5" hidden="1" customHeight="1">
      <c r="A3" s="44"/>
      <c r="B3" s="94"/>
      <c r="C3" s="95"/>
      <c r="D3" s="95"/>
      <c r="E3" s="45"/>
      <c r="F3" s="45"/>
    </row>
    <row r="4" spans="1:18" s="46" customFormat="1" ht="18" hidden="1" customHeight="1">
      <c r="A4" s="44"/>
      <c r="B4" s="516" t="s">
        <v>26</v>
      </c>
      <c r="C4" s="515"/>
      <c r="D4" s="515"/>
      <c r="E4" s="45"/>
      <c r="F4" s="45"/>
    </row>
    <row r="5" spans="1:18" s="46" customFormat="1" ht="6.75" hidden="1" customHeight="1">
      <c r="A5" s="44"/>
      <c r="B5" s="56"/>
      <c r="C5" s="53"/>
      <c r="D5" s="53"/>
      <c r="E5" s="45"/>
      <c r="F5" s="45"/>
    </row>
    <row r="6" spans="1:18" s="46" customFormat="1" ht="18" hidden="1" customHeight="1">
      <c r="A6" s="44"/>
      <c r="B6" s="517" t="s">
        <v>27</v>
      </c>
      <c r="C6" s="518"/>
      <c r="D6" s="518"/>
      <c r="E6" s="45"/>
      <c r="F6" s="45"/>
    </row>
    <row r="7" spans="1:18" s="46" customFormat="1" ht="9" hidden="1" customHeight="1">
      <c r="A7" s="44"/>
      <c r="B7" s="56"/>
      <c r="C7" s="53"/>
      <c r="D7" s="53"/>
      <c r="E7" s="45"/>
      <c r="F7" s="45"/>
    </row>
    <row r="8" spans="1:18" s="46" customFormat="1" ht="22.2" hidden="1" customHeight="1">
      <c r="A8" s="44"/>
      <c r="B8" s="517" t="s">
        <v>28</v>
      </c>
      <c r="C8" s="518"/>
      <c r="D8" s="518"/>
      <c r="E8" s="45"/>
      <c r="F8" s="45"/>
    </row>
    <row r="9" spans="1:18" s="46" customFormat="1" ht="23.4" hidden="1" customHeight="1">
      <c r="A9" s="44"/>
      <c r="B9" s="45"/>
      <c r="C9" s="45"/>
      <c r="D9" s="45"/>
      <c r="E9" s="45"/>
    </row>
    <row r="10" spans="1:18" s="46" customFormat="1" ht="40.200000000000003" customHeight="1">
      <c r="A10" s="236" t="s">
        <v>442</v>
      </c>
      <c r="B10" s="386"/>
      <c r="C10" s="385"/>
      <c r="D10" s="236"/>
      <c r="E10" s="236"/>
      <c r="F10" s="566" t="s">
        <v>443</v>
      </c>
      <c r="G10" s="317"/>
      <c r="H10" s="317"/>
      <c r="I10" s="317"/>
      <c r="J10" s="317"/>
      <c r="K10" s="317"/>
      <c r="L10" s="317"/>
      <c r="M10" s="317"/>
      <c r="N10" s="317"/>
      <c r="O10" s="317"/>
      <c r="P10" s="317"/>
      <c r="Q10" s="317"/>
    </row>
    <row r="11" spans="1:18" s="46" customFormat="1" ht="11.4" customHeight="1">
      <c r="A11" s="44"/>
      <c r="B11" s="45"/>
      <c r="C11" s="45"/>
      <c r="D11" s="45"/>
      <c r="E11" s="45"/>
      <c r="F11" s="566"/>
      <c r="G11" s="317"/>
      <c r="H11" s="317"/>
      <c r="I11" s="317"/>
      <c r="J11" s="317"/>
      <c r="K11" s="317"/>
      <c r="L11" s="317"/>
      <c r="M11" s="317"/>
      <c r="N11" s="317"/>
      <c r="O11" s="317"/>
      <c r="P11" s="317"/>
      <c r="Q11" s="317"/>
    </row>
    <row r="12" spans="1:18" s="46" customFormat="1" ht="24.9" customHeight="1">
      <c r="A12" s="44"/>
      <c r="B12" s="56" t="s">
        <v>29</v>
      </c>
      <c r="C12" s="45"/>
      <c r="D12" s="45"/>
      <c r="E12" s="45"/>
      <c r="F12" s="566"/>
      <c r="G12" s="416"/>
      <c r="H12" s="317"/>
      <c r="I12" s="317"/>
      <c r="J12" s="317"/>
      <c r="K12" s="317"/>
      <c r="L12" s="317"/>
      <c r="M12" s="317"/>
      <c r="N12" s="317"/>
      <c r="O12" s="317"/>
      <c r="P12" s="317"/>
      <c r="Q12" s="317"/>
    </row>
    <row r="13" spans="1:18" s="46" customFormat="1" ht="21.75" customHeight="1">
      <c r="A13" s="44"/>
      <c r="B13" s="250" t="s">
        <v>30</v>
      </c>
      <c r="C13" s="552" t="s">
        <v>1013</v>
      </c>
      <c r="D13" s="552"/>
      <c r="E13" s="418"/>
      <c r="F13" s="45"/>
      <c r="G13" s="417"/>
      <c r="H13" s="562"/>
      <c r="I13" s="562"/>
      <c r="J13" s="562"/>
      <c r="K13" s="317"/>
      <c r="L13" s="317"/>
      <c r="M13" s="317"/>
      <c r="N13" s="317"/>
      <c r="O13" s="317"/>
      <c r="P13" s="317"/>
      <c r="Q13" s="317"/>
      <c r="R13" s="317"/>
    </row>
    <row r="14" spans="1:18" ht="20.100000000000001" customHeight="1">
      <c r="B14" s="250" t="s">
        <v>31</v>
      </c>
      <c r="C14" s="539" t="s">
        <v>1082</v>
      </c>
      <c r="D14" s="540"/>
      <c r="E14" s="419"/>
      <c r="G14" s="417"/>
      <c r="H14" s="562"/>
      <c r="I14" s="562"/>
      <c r="J14" s="562"/>
    </row>
    <row r="15" spans="1:18" ht="20.100000000000001" customHeight="1">
      <c r="B15" s="250" t="s">
        <v>32</v>
      </c>
      <c r="C15" s="539" t="s">
        <v>432</v>
      </c>
      <c r="D15" s="540"/>
      <c r="G15" s="317"/>
    </row>
    <row r="16" spans="1:18" ht="20.100000000000001" customHeight="1">
      <c r="B16" s="250" t="s">
        <v>33</v>
      </c>
      <c r="C16" s="539" t="s">
        <v>552</v>
      </c>
      <c r="D16" s="540"/>
    </row>
    <row r="17" spans="2:13" ht="20.100000000000001" customHeight="1">
      <c r="B17" s="250" t="s">
        <v>34</v>
      </c>
      <c r="C17" s="552" t="s">
        <v>535</v>
      </c>
      <c r="D17" s="552"/>
      <c r="M17" s="317"/>
    </row>
    <row r="18" spans="2:13" ht="20.100000000000001" customHeight="1">
      <c r="B18" s="254" t="s">
        <v>741</v>
      </c>
      <c r="C18" s="349"/>
      <c r="D18" s="275" t="s">
        <v>35</v>
      </c>
    </row>
    <row r="19" spans="2:13" ht="26.25" customHeight="1">
      <c r="B19" s="56" t="s">
        <v>36</v>
      </c>
      <c r="C19" s="44"/>
      <c r="D19" s="44"/>
    </row>
    <row r="20" spans="2:13" ht="20.100000000000001" customHeight="1">
      <c r="B20" s="243" t="s">
        <v>37</v>
      </c>
      <c r="C20" s="553" t="s">
        <v>36</v>
      </c>
      <c r="D20" s="553"/>
      <c r="E20" s="554"/>
    </row>
    <row r="21" spans="2:13" ht="20.100000000000001" customHeight="1">
      <c r="B21" s="83"/>
      <c r="C21" s="555" t="s">
        <v>38</v>
      </c>
      <c r="D21" s="556"/>
      <c r="E21" s="557"/>
    </row>
    <row r="22" spans="2:13" ht="20.100000000000001" customHeight="1">
      <c r="B22" s="253" t="s">
        <v>433</v>
      </c>
      <c r="C22" s="558" t="s">
        <v>775</v>
      </c>
      <c r="D22" s="558"/>
      <c r="E22" s="559"/>
    </row>
    <row r="23" spans="2:13" ht="30.75" customHeight="1">
      <c r="B23" s="56" t="s">
        <v>40</v>
      </c>
      <c r="C23" s="44"/>
      <c r="D23" s="44"/>
    </row>
    <row r="24" spans="2:13" ht="20.100000000000001" customHeight="1">
      <c r="B24" s="274" t="s">
        <v>530</v>
      </c>
      <c r="C24" s="560" t="s">
        <v>535</v>
      </c>
      <c r="D24" s="561"/>
      <c r="E24" s="356" t="s">
        <v>709</v>
      </c>
      <c r="F24" s="357"/>
      <c r="G24" s="357"/>
      <c r="H24" s="357"/>
      <c r="I24" s="357"/>
    </row>
    <row r="25" spans="2:13" ht="20.100000000000001" customHeight="1">
      <c r="B25" s="72" t="s">
        <v>454</v>
      </c>
      <c r="C25" s="560" t="s">
        <v>1071</v>
      </c>
      <c r="D25" s="561"/>
      <c r="E25" s="356" t="s">
        <v>710</v>
      </c>
      <c r="F25" s="357"/>
    </row>
    <row r="26" spans="2:13" ht="20.100000000000001" customHeight="1">
      <c r="B26" s="72" t="s">
        <v>42</v>
      </c>
      <c r="C26" s="545" t="s">
        <v>43</v>
      </c>
      <c r="D26" s="546"/>
    </row>
    <row r="27" spans="2:13" ht="20.100000000000001" customHeight="1">
      <c r="B27" s="72" t="str">
        <f>IF(B21="○","設計金額(税込)",IF(B22="○","概算工事費(税込)","設計金額又は概算工事費(税込)"))</f>
        <v>概算工事費(税込)</v>
      </c>
      <c r="C27" s="57">
        <v>500000</v>
      </c>
      <c r="D27" s="333" t="s">
        <v>531</v>
      </c>
      <c r="E27" s="356" t="s">
        <v>711</v>
      </c>
      <c r="F27" s="357"/>
      <c r="G27" s="357"/>
    </row>
    <row r="28" spans="2:13" ht="20.100000000000001" customHeight="1">
      <c r="B28" s="72" t="s">
        <v>44</v>
      </c>
      <c r="C28" s="525" t="str">
        <f>IF($C$27&lt;=0,"",IF($C$27&lt;100000,"１者以上",IF(AND($C$27&gt;=100000,$C$27&lt;=500000),"２者以上",IF($C$27&gt;500000,"３者以上"))))</f>
        <v>２者以上</v>
      </c>
      <c r="D28" s="526"/>
      <c r="E28" s="356" t="s">
        <v>614</v>
      </c>
      <c r="F28" s="357"/>
      <c r="G28" s="357"/>
    </row>
    <row r="29" spans="2:13" ht="20.100000000000001" customHeight="1">
      <c r="B29" s="72" t="s">
        <v>45</v>
      </c>
      <c r="C29" s="529"/>
      <c r="D29" s="530"/>
      <c r="E29" s="356" t="s">
        <v>631</v>
      </c>
      <c r="F29" s="357"/>
      <c r="G29" s="357"/>
      <c r="H29" s="357"/>
      <c r="I29" s="357"/>
    </row>
    <row r="30" spans="2:13" ht="20.100000000000001" customHeight="1">
      <c r="B30" s="72" t="s">
        <v>46</v>
      </c>
      <c r="C30" s="527"/>
      <c r="D30" s="528"/>
      <c r="E30" s="356" t="s">
        <v>778</v>
      </c>
      <c r="F30" s="357"/>
      <c r="G30" s="357"/>
      <c r="H30" s="357"/>
      <c r="I30" s="357"/>
    </row>
    <row r="31" spans="2:13" ht="28.5" customHeight="1">
      <c r="B31" s="59" t="s">
        <v>549</v>
      </c>
      <c r="C31" s="44"/>
      <c r="D31" s="44"/>
    </row>
    <row r="32" spans="2:13" ht="20.100000000000001" customHeight="1">
      <c r="B32" s="72"/>
      <c r="C32" s="239" t="s">
        <v>47</v>
      </c>
      <c r="D32" s="240" t="s">
        <v>287</v>
      </c>
      <c r="E32" s="241" t="s">
        <v>49</v>
      </c>
    </row>
    <row r="33" spans="2:6" ht="20.100000000000001" customHeight="1">
      <c r="B33" s="547" t="s">
        <v>50</v>
      </c>
      <c r="C33" s="66" t="s">
        <v>546</v>
      </c>
      <c r="D33" s="115" t="s">
        <v>552</v>
      </c>
      <c r="E33" s="66" t="s">
        <v>555</v>
      </c>
    </row>
    <row r="34" spans="2:6" ht="20.100000000000001" customHeight="1">
      <c r="B34" s="548"/>
      <c r="C34" s="66" t="s">
        <v>547</v>
      </c>
      <c r="D34" s="115" t="s">
        <v>553</v>
      </c>
      <c r="E34" s="66" t="s">
        <v>556</v>
      </c>
    </row>
    <row r="35" spans="2:6" ht="20.100000000000001" customHeight="1">
      <c r="B35" s="548"/>
      <c r="C35" s="66" t="s">
        <v>548</v>
      </c>
      <c r="D35" s="115" t="s">
        <v>554</v>
      </c>
      <c r="E35" s="66" t="s">
        <v>557</v>
      </c>
    </row>
    <row r="36" spans="2:6" ht="20.100000000000001" customHeight="1">
      <c r="B36" s="548"/>
      <c r="C36" s="66"/>
      <c r="D36" s="115"/>
      <c r="E36" s="66"/>
    </row>
    <row r="37" spans="2:6" ht="20.100000000000001" customHeight="1">
      <c r="B37" s="108" t="str">
        <f>CONCATENATE("※業者数","　",C28,"を記入する")</f>
        <v>※業者数　２者以上を記入する</v>
      </c>
      <c r="C37" s="66"/>
      <c r="D37" s="115"/>
      <c r="E37" s="66"/>
    </row>
    <row r="38" spans="2:6" ht="27.75" customHeight="1">
      <c r="B38" s="56" t="s">
        <v>51</v>
      </c>
      <c r="C38" s="44"/>
      <c r="D38" s="44"/>
    </row>
    <row r="39" spans="2:6" ht="21" customHeight="1">
      <c r="B39" s="50" t="s">
        <v>52</v>
      </c>
      <c r="C39" s="541" t="s">
        <v>543</v>
      </c>
      <c r="D39" s="542"/>
      <c r="E39" s="356" t="s">
        <v>712</v>
      </c>
      <c r="F39" s="357"/>
    </row>
    <row r="40" spans="2:6" ht="21" customHeight="1">
      <c r="B40" s="49" t="s">
        <v>53</v>
      </c>
      <c r="C40" s="543" t="s">
        <v>544</v>
      </c>
      <c r="D40" s="544"/>
      <c r="E40" s="356" t="s">
        <v>713</v>
      </c>
      <c r="F40" s="357"/>
    </row>
    <row r="41" spans="2:6" ht="21" customHeight="1">
      <c r="B41" s="512" t="s">
        <v>298</v>
      </c>
      <c r="C41" s="89" t="s">
        <v>432</v>
      </c>
      <c r="D41" s="549" t="s">
        <v>54</v>
      </c>
    </row>
    <row r="42" spans="2:6" ht="21" customHeight="1">
      <c r="B42" s="523"/>
      <c r="C42" s="89" t="s">
        <v>434</v>
      </c>
      <c r="D42" s="550"/>
    </row>
    <row r="43" spans="2:6" ht="21" customHeight="1">
      <c r="B43" s="513"/>
      <c r="C43" s="89" t="s">
        <v>393</v>
      </c>
      <c r="D43" s="550"/>
    </row>
    <row r="44" spans="2:6" ht="21" customHeight="1">
      <c r="B44" s="513"/>
      <c r="C44" s="89" t="s">
        <v>435</v>
      </c>
      <c r="D44" s="550"/>
    </row>
    <row r="45" spans="2:6" ht="21" customHeight="1">
      <c r="B45" s="513"/>
      <c r="C45" s="129" t="s">
        <v>402</v>
      </c>
      <c r="D45" s="550"/>
    </row>
    <row r="46" spans="2:6" ht="21" customHeight="1">
      <c r="B46" s="513"/>
      <c r="C46" s="129"/>
      <c r="D46" s="550"/>
    </row>
    <row r="47" spans="2:6" ht="21" customHeight="1">
      <c r="B47" s="513"/>
      <c r="C47" s="89"/>
      <c r="D47" s="550"/>
    </row>
    <row r="48" spans="2:6" ht="21" customHeight="1">
      <c r="B48" s="513"/>
      <c r="C48" s="89"/>
      <c r="D48" s="550"/>
    </row>
    <row r="49" spans="2:10" ht="21" customHeight="1">
      <c r="B49" s="513"/>
      <c r="C49" s="89"/>
      <c r="D49" s="550"/>
    </row>
    <row r="50" spans="2:10" ht="21" customHeight="1">
      <c r="B50" s="524"/>
      <c r="C50" s="89"/>
      <c r="D50" s="551"/>
    </row>
    <row r="51" spans="2:10" ht="21.75" customHeight="1">
      <c r="B51" s="520" t="str">
        <f>IF(B21="○","設計金額",IF(B22="○","概算工事費","設計金額又は概算工事費"))</f>
        <v>概算工事費</v>
      </c>
      <c r="C51" s="251" t="s">
        <v>415</v>
      </c>
      <c r="D51" s="324">
        <f>+$C$27</f>
        <v>500000</v>
      </c>
      <c r="E51" s="113" t="s">
        <v>35</v>
      </c>
    </row>
    <row r="52" spans="2:10" ht="21.75" customHeight="1">
      <c r="B52" s="521" t="str">
        <f>IF(B34="○","設計金額",IF(B37="○","概算工事費","設計金額又は概算工事費"))</f>
        <v>設計金額又は概算工事費</v>
      </c>
      <c r="C52" s="251" t="s">
        <v>532</v>
      </c>
      <c r="D52" s="324">
        <f>+$D$51/110*100</f>
        <v>454545.45454545453</v>
      </c>
      <c r="E52" s="113" t="s">
        <v>35</v>
      </c>
    </row>
    <row r="53" spans="2:10" ht="21.75" customHeight="1">
      <c r="B53" s="522" t="str">
        <f>IF(B37="○","設計金額",IF(B38="○","概算工事費","設計金額又は概算工事費"))</f>
        <v>設計金額又は概算工事費</v>
      </c>
      <c r="C53" s="251" t="str">
        <f>IF(B21="○","消費税額",IF(B22="○","消費税額","消費税額"))</f>
        <v>消費税額</v>
      </c>
      <c r="D53" s="324">
        <f>+$D$51-$D$52</f>
        <v>45454.54545454547</v>
      </c>
      <c r="E53" s="114" t="s">
        <v>35</v>
      </c>
      <c r="G53" s="56" t="s">
        <v>721</v>
      </c>
      <c r="H53" s="356" t="s">
        <v>727</v>
      </c>
      <c r="I53" s="357"/>
      <c r="J53" s="357"/>
    </row>
    <row r="54" spans="2:10" ht="18" customHeight="1">
      <c r="B54" s="512" t="s">
        <v>449</v>
      </c>
      <c r="C54" s="506" t="s">
        <v>453</v>
      </c>
      <c r="D54" s="519"/>
      <c r="E54" s="242" t="s">
        <v>55</v>
      </c>
      <c r="F54" s="249"/>
      <c r="G54" s="563" t="s">
        <v>722</v>
      </c>
      <c r="H54" s="328"/>
      <c r="I54" s="85" t="s">
        <v>70</v>
      </c>
      <c r="J54" s="44" t="str">
        <f>CONCATENATE("令和",$H$54,"年",$H$55,"月",$H$56,"日")</f>
        <v>令和年月日</v>
      </c>
    </row>
    <row r="55" spans="2:10" ht="18" customHeight="1">
      <c r="B55" s="513"/>
      <c r="C55" s="506"/>
      <c r="D55" s="519"/>
      <c r="E55" s="249" t="s">
        <v>444</v>
      </c>
      <c r="F55" s="249"/>
      <c r="G55" s="563"/>
      <c r="H55" s="328"/>
      <c r="I55" s="85" t="s">
        <v>71</v>
      </c>
    </row>
    <row r="56" spans="2:10" ht="18" customHeight="1">
      <c r="B56" s="513"/>
      <c r="C56" s="506"/>
      <c r="D56" s="519"/>
      <c r="E56" s="249" t="s">
        <v>447</v>
      </c>
      <c r="F56" s="249"/>
      <c r="G56" s="563"/>
      <c r="H56" s="328"/>
      <c r="I56" s="85" t="s">
        <v>72</v>
      </c>
    </row>
    <row r="57" spans="2:10" ht="18" customHeight="1">
      <c r="B57" s="513"/>
      <c r="C57" s="506"/>
      <c r="D57" s="519"/>
      <c r="E57" s="249" t="s">
        <v>448</v>
      </c>
      <c r="F57" s="249"/>
      <c r="G57" s="372"/>
      <c r="H57" s="373"/>
    </row>
    <row r="58" spans="2:10" ht="18" customHeight="1">
      <c r="B58" s="513"/>
      <c r="C58" s="506"/>
      <c r="D58" s="519"/>
      <c r="E58" s="249" t="s">
        <v>446</v>
      </c>
      <c r="F58" s="249"/>
      <c r="G58" s="372"/>
      <c r="H58" s="374"/>
      <c r="I58" s="317"/>
    </row>
    <row r="59" spans="2:10" ht="18" customHeight="1">
      <c r="B59" s="513"/>
      <c r="C59" s="506"/>
      <c r="D59" s="519"/>
      <c r="E59" s="249" t="s">
        <v>445</v>
      </c>
      <c r="F59" s="249"/>
    </row>
    <row r="60" spans="2:10" ht="18" customHeight="1">
      <c r="B60" s="513"/>
      <c r="C60" s="506"/>
      <c r="D60" s="519"/>
      <c r="E60" s="537"/>
      <c r="F60" s="538"/>
    </row>
    <row r="61" spans="2:10" ht="18" customHeight="1">
      <c r="B61" s="513"/>
      <c r="C61" s="506"/>
      <c r="D61" s="519"/>
      <c r="E61" s="537"/>
      <c r="F61" s="538"/>
    </row>
    <row r="62" spans="2:10" ht="18" customHeight="1">
      <c r="B62" s="513"/>
      <c r="C62" s="506"/>
      <c r="D62" s="519"/>
      <c r="E62" s="537"/>
      <c r="F62" s="538"/>
    </row>
    <row r="63" spans="2:10" ht="18" customHeight="1">
      <c r="B63" s="514"/>
      <c r="C63" s="508"/>
      <c r="D63" s="536"/>
      <c r="E63" s="537"/>
      <c r="F63" s="538"/>
    </row>
    <row r="64" spans="2:10" ht="24.6" customHeight="1" thickBot="1">
      <c r="B64" s="56"/>
      <c r="C64" s="44"/>
      <c r="D64" s="44"/>
    </row>
    <row r="65" spans="1:10" ht="31.95" customHeight="1" thickBot="1">
      <c r="A65" s="245" t="s">
        <v>56</v>
      </c>
      <c r="B65" s="246"/>
      <c r="C65" s="252"/>
      <c r="D65" s="252"/>
      <c r="E65" s="246"/>
      <c r="F65" s="248"/>
    </row>
    <row r="66" spans="1:10" ht="25.5" customHeight="1" thickBot="1">
      <c r="B66" s="59" t="s">
        <v>833</v>
      </c>
      <c r="C66" s="44"/>
      <c r="D66" s="44"/>
    </row>
    <row r="67" spans="1:10" ht="23.25" customHeight="1">
      <c r="B67" s="50"/>
      <c r="C67" s="51" t="s">
        <v>47</v>
      </c>
      <c r="D67" s="58" t="s">
        <v>533</v>
      </c>
      <c r="E67" s="279" t="s">
        <v>57</v>
      </c>
      <c r="F67" s="71" t="s">
        <v>58</v>
      </c>
      <c r="G67" s="73"/>
      <c r="H67" s="79" t="s">
        <v>47</v>
      </c>
      <c r="I67" s="80" t="s">
        <v>48</v>
      </c>
      <c r="J67" s="79" t="s">
        <v>59</v>
      </c>
    </row>
    <row r="68" spans="1:10" ht="23.25" customHeight="1">
      <c r="A68" s="44" t="str">
        <f>F68</f>
        <v>○</v>
      </c>
      <c r="B68" s="512" t="s">
        <v>50</v>
      </c>
      <c r="C68" s="326" t="str">
        <f>IF($C$33="","",$C$33)</f>
        <v>(株)A建設</v>
      </c>
      <c r="D68" s="109">
        <v>1000000</v>
      </c>
      <c r="E68" s="276"/>
      <c r="F68" s="334" t="s">
        <v>433</v>
      </c>
      <c r="H68" s="337" t="str">
        <f>$F$74</f>
        <v>(株)A建設</v>
      </c>
      <c r="I68" s="414" t="str">
        <f>IF(ISERROR(VLOOKUP($H$68,$C$33:$E$37,2,FALSE)),"",(VLOOKUP($H$68,$C$33:$E$37,2,FALSE)))</f>
        <v>○○　○○</v>
      </c>
      <c r="J68" s="414" t="str">
        <f>IF(ISERROR(VLOOKUP($H$68,$C$33:$E$37,3,FALSE)),"",(VLOOKUP($H$68,$C$33:$E$37,3,FALSE)))</f>
        <v>長野県上田市○○</v>
      </c>
    </row>
    <row r="69" spans="1:10" ht="23.25" customHeight="1">
      <c r="A69" s="44" t="str">
        <f>F69</f>
        <v>　</v>
      </c>
      <c r="B69" s="534"/>
      <c r="C69" s="326" t="str">
        <f>IF($C$34="","",$C$34)</f>
        <v>(有)B建設</v>
      </c>
      <c r="D69" s="109">
        <v>1050000</v>
      </c>
      <c r="E69" s="277"/>
      <c r="F69" s="334" t="s">
        <v>39</v>
      </c>
      <c r="H69" s="81"/>
      <c r="I69" s="81"/>
      <c r="J69" s="81"/>
    </row>
    <row r="70" spans="1:10" ht="23.25" customHeight="1">
      <c r="A70" s="44">
        <f>F70</f>
        <v>0</v>
      </c>
      <c r="B70" s="534"/>
      <c r="C70" s="326" t="str">
        <f>IF($C$35="","",$C$35)</f>
        <v>C建設(株)</v>
      </c>
      <c r="D70" s="109">
        <v>1025000</v>
      </c>
      <c r="E70" s="277"/>
      <c r="F70" s="335"/>
      <c r="H70" s="82"/>
      <c r="I70" s="82"/>
      <c r="J70" s="82"/>
    </row>
    <row r="71" spans="1:10" ht="23.25" customHeight="1">
      <c r="A71" s="44" t="str">
        <f>F71</f>
        <v>　</v>
      </c>
      <c r="B71" s="534"/>
      <c r="C71" s="326" t="str">
        <f>IF($C$36="","",$C$36)</f>
        <v/>
      </c>
      <c r="D71" s="109"/>
      <c r="E71" s="277"/>
      <c r="F71" s="335" t="s">
        <v>39</v>
      </c>
      <c r="H71" s="82"/>
      <c r="I71" s="82"/>
      <c r="J71" s="82"/>
    </row>
    <row r="72" spans="1:10" ht="23.25" customHeight="1" thickBot="1">
      <c r="A72" s="44" t="str">
        <f>F72</f>
        <v>　</v>
      </c>
      <c r="B72" s="535"/>
      <c r="C72" s="327" t="str">
        <f>IF($C$37="","",$C$37)</f>
        <v/>
      </c>
      <c r="D72" s="110"/>
      <c r="E72" s="278"/>
      <c r="F72" s="336" t="s">
        <v>39</v>
      </c>
      <c r="H72" s="82"/>
      <c r="I72" s="82"/>
      <c r="J72" s="82"/>
    </row>
    <row r="73" spans="1:10" ht="15" customHeight="1">
      <c r="B73" s="44"/>
      <c r="C73" s="44"/>
      <c r="D73" s="44"/>
    </row>
    <row r="74" spans="1:10" ht="23.25" customHeight="1">
      <c r="B74" s="511" t="s">
        <v>60</v>
      </c>
      <c r="C74" s="237" t="s">
        <v>61</v>
      </c>
      <c r="D74" s="76">
        <f>(SUMIF($F$68:$F$72,"○",$D$68:$D$72))*1.1</f>
        <v>1100000</v>
      </c>
      <c r="E74" s="237" t="s">
        <v>62</v>
      </c>
      <c r="F74" s="290" t="str">
        <f>IF(ISERROR(VLOOKUP("○",$A$68:$C$72,3,FALSE)),"",(VLOOKUP("○",$A$68:$C$72,3,FALSE)))</f>
        <v>(株)A建設</v>
      </c>
      <c r="G74" s="77"/>
    </row>
    <row r="75" spans="1:10" ht="24.75" customHeight="1">
      <c r="B75" s="533"/>
      <c r="C75" s="280" t="s">
        <v>63</v>
      </c>
      <c r="D75" s="281">
        <f>(SUMIF($F$68:$F$72,"○",$E$68:$E$72))*1.1</f>
        <v>0</v>
      </c>
      <c r="E75" s="237" t="s">
        <v>64</v>
      </c>
      <c r="F75" s="76">
        <f>IF($B$21="○",$D$52,IF($B$22="○",$D$52,""))</f>
        <v>454545.45454545453</v>
      </c>
    </row>
    <row r="76" spans="1:10" ht="24.75" customHeight="1">
      <c r="B76" s="511" t="s">
        <v>65</v>
      </c>
      <c r="C76" s="238" t="s">
        <v>66</v>
      </c>
      <c r="D76" s="76">
        <f>SUMIF($F$68:$F$72,"○",$D$68:DD$72)</f>
        <v>1000000</v>
      </c>
      <c r="E76" s="237" t="s">
        <v>67</v>
      </c>
      <c r="F76" s="325" t="s">
        <v>550</v>
      </c>
    </row>
    <row r="77" spans="1:10" ht="24.75" customHeight="1">
      <c r="B77" s="533"/>
      <c r="C77" s="237" t="s">
        <v>394</v>
      </c>
      <c r="D77" s="76">
        <f>$D$74-$D$76</f>
        <v>100000</v>
      </c>
      <c r="E77" s="237" t="s">
        <v>68</v>
      </c>
      <c r="F77" s="290">
        <f>IF(ISERROR(ROUNDDOWN(($D$76/$F$75)*100,2)),"",(ROUNDDOWN(($D$76/$F$75)*100,2)))</f>
        <v>220</v>
      </c>
    </row>
    <row r="78" spans="1:10" ht="27.75" customHeight="1">
      <c r="B78" s="59" t="s">
        <v>69</v>
      </c>
      <c r="C78" s="44"/>
      <c r="D78" s="44"/>
    </row>
    <row r="79" spans="1:10" ht="16.5" customHeight="1">
      <c r="B79" s="510" t="s">
        <v>69</v>
      </c>
      <c r="C79" s="328"/>
      <c r="D79" s="85" t="s">
        <v>70</v>
      </c>
      <c r="E79" s="44" t="str">
        <f>CONCATENATE("令和",$C$79,"年",$C$80,"月",$C$81,"日")</f>
        <v>令和年月日</v>
      </c>
    </row>
    <row r="80" spans="1:10" ht="16.5" customHeight="1">
      <c r="B80" s="511"/>
      <c r="C80" s="328"/>
      <c r="D80" s="85" t="s">
        <v>71</v>
      </c>
    </row>
    <row r="81" spans="1:8" ht="16.5" customHeight="1">
      <c r="B81" s="511"/>
      <c r="C81" s="328"/>
      <c r="D81" s="85" t="s">
        <v>72</v>
      </c>
    </row>
    <row r="82" spans="1:8" ht="26.25" customHeight="1">
      <c r="B82" s="59" t="s">
        <v>73</v>
      </c>
      <c r="C82" s="84"/>
      <c r="D82" s="86"/>
    </row>
    <row r="83" spans="1:8" ht="17.25" customHeight="1">
      <c r="B83" s="510" t="s">
        <v>310</v>
      </c>
      <c r="C83" s="328"/>
      <c r="D83" s="85" t="s">
        <v>70</v>
      </c>
      <c r="E83" s="44" t="str">
        <f>CONCATENATE("令和",$C$83,"年",$C$84,"月",$C$85,"日")</f>
        <v>令和年月日</v>
      </c>
    </row>
    <row r="84" spans="1:8" ht="17.25" customHeight="1">
      <c r="B84" s="511"/>
      <c r="C84" s="328"/>
      <c r="D84" s="85" t="s">
        <v>71</v>
      </c>
    </row>
    <row r="85" spans="1:8" ht="17.25" customHeight="1">
      <c r="B85" s="511"/>
      <c r="C85" s="328"/>
      <c r="D85" s="85" t="s">
        <v>72</v>
      </c>
    </row>
    <row r="86" spans="1:8" ht="17.25" customHeight="1">
      <c r="B86" s="510" t="s">
        <v>311</v>
      </c>
      <c r="C86" s="328"/>
      <c r="D86" s="85" t="s">
        <v>70</v>
      </c>
      <c r="E86" s="44" t="str">
        <f>CONCATENATE("令和",$C$86,"年",$C$87,"月",$C$88,"日")</f>
        <v>令和年月日</v>
      </c>
    </row>
    <row r="87" spans="1:8" ht="17.25" customHeight="1">
      <c r="B87" s="511"/>
      <c r="C87" s="328"/>
      <c r="D87" s="85" t="s">
        <v>71</v>
      </c>
    </row>
    <row r="88" spans="1:8" ht="17.25" customHeight="1">
      <c r="B88" s="511"/>
      <c r="C88" s="328"/>
      <c r="D88" s="85" t="s">
        <v>72</v>
      </c>
    </row>
    <row r="89" spans="1:8" ht="17.25" customHeight="1">
      <c r="B89" s="83" t="s">
        <v>74</v>
      </c>
      <c r="C89" s="74" t="str">
        <f>IFERROR(_xlfn.DAYS($E$86,$E$83)+1,"")</f>
        <v/>
      </c>
      <c r="D89" s="85" t="s">
        <v>75</v>
      </c>
    </row>
    <row r="90" spans="1:8" ht="28.5" customHeight="1">
      <c r="B90" s="59" t="s">
        <v>76</v>
      </c>
      <c r="C90" s="44"/>
      <c r="D90" s="44"/>
      <c r="E90" s="317"/>
    </row>
    <row r="91" spans="1:8" ht="16.5" customHeight="1">
      <c r="B91" s="83" t="s">
        <v>77</v>
      </c>
      <c r="C91" s="76">
        <f>$D$74</f>
        <v>1100000</v>
      </c>
      <c r="D91" s="74" t="s">
        <v>35</v>
      </c>
      <c r="E91" s="317" t="s">
        <v>1022</v>
      </c>
      <c r="F91" s="317"/>
      <c r="G91" s="317"/>
      <c r="H91" s="317"/>
    </row>
    <row r="92" spans="1:8" ht="16.5" customHeight="1">
      <c r="B92" s="83" t="s">
        <v>78</v>
      </c>
      <c r="C92" s="76">
        <f>$D$77</f>
        <v>100000</v>
      </c>
      <c r="D92" s="74" t="s">
        <v>35</v>
      </c>
    </row>
    <row r="93" spans="1:8" ht="21" customHeight="1" thickBot="1">
      <c r="B93" s="44"/>
      <c r="C93" s="44"/>
      <c r="D93" s="44"/>
    </row>
    <row r="94" spans="1:8" ht="33" customHeight="1" thickBot="1">
      <c r="A94" s="245" t="s">
        <v>79</v>
      </c>
      <c r="B94" s="246"/>
      <c r="C94" s="247"/>
      <c r="D94" s="247"/>
      <c r="E94" s="246"/>
      <c r="F94" s="248"/>
    </row>
    <row r="95" spans="1:8" ht="22.5" customHeight="1">
      <c r="B95" s="59" t="s">
        <v>80</v>
      </c>
      <c r="C95" s="92"/>
      <c r="D95" s="92"/>
    </row>
    <row r="96" spans="1:8" ht="19.5" customHeight="1">
      <c r="B96" s="329"/>
      <c r="C96" s="93" t="s">
        <v>81</v>
      </c>
      <c r="D96" s="92"/>
    </row>
    <row r="97" spans="2:13" ht="24.75" customHeight="1">
      <c r="B97" s="59" t="str">
        <f>IF(B21="○","設計額",IF(B22="○","概算工事費","設計額"))</f>
        <v>概算工事費</v>
      </c>
      <c r="C97" s="323" t="s">
        <v>626</v>
      </c>
      <c r="D97" s="44"/>
    </row>
    <row r="98" spans="2:13" ht="15" customHeight="1">
      <c r="B98" s="75"/>
      <c r="C98" s="74" t="s">
        <v>82</v>
      </c>
      <c r="D98" s="244" t="s">
        <v>83</v>
      </c>
      <c r="E98" s="74" t="s">
        <v>84</v>
      </c>
    </row>
    <row r="99" spans="2:13" ht="15" customHeight="1">
      <c r="B99" s="75" t="s">
        <v>85</v>
      </c>
      <c r="C99" s="90">
        <f>IF(ISBLANK($D$52),"",$D$52)</f>
        <v>454545.45454545453</v>
      </c>
      <c r="D99" s="331"/>
      <c r="E99" s="91">
        <f>IF(ISERROR($D$99-$C$99),"",($D$99-$C$99))</f>
        <v>-454545.45454545453</v>
      </c>
    </row>
    <row r="100" spans="2:13" ht="15" customHeight="1">
      <c r="B100" s="75" t="s">
        <v>86</v>
      </c>
      <c r="C100" s="90">
        <f>IF(ISBLANK($D$53),"",$D$53)</f>
        <v>45454.54545454547</v>
      </c>
      <c r="D100" s="90">
        <f>+$D$99*0.1</f>
        <v>0</v>
      </c>
      <c r="E100" s="91">
        <f>IF(ISERROR($D$100-$C$100),"",($D$100-$C$100))</f>
        <v>-45454.54545454547</v>
      </c>
    </row>
    <row r="101" spans="2:13" ht="15" customHeight="1">
      <c r="B101" s="75" t="s">
        <v>87</v>
      </c>
      <c r="C101" s="90">
        <f>IF(ISBLANK($D$51),"",$D$51)</f>
        <v>500000</v>
      </c>
      <c r="D101" s="90">
        <f>+$D$99+$D$100</f>
        <v>0</v>
      </c>
      <c r="E101" s="91">
        <f>IF(ISERROR($D$101-$C$101),"",($D$101-$C$101))</f>
        <v>-500000</v>
      </c>
    </row>
    <row r="102" spans="2:13" ht="28.5" customHeight="1">
      <c r="B102" s="59" t="s">
        <v>77</v>
      </c>
      <c r="C102" s="323" t="s">
        <v>627</v>
      </c>
      <c r="D102" s="44"/>
    </row>
    <row r="103" spans="2:13" ht="15" customHeight="1">
      <c r="B103" s="75"/>
      <c r="C103" s="74" t="s">
        <v>82</v>
      </c>
      <c r="D103" s="244" t="s">
        <v>83</v>
      </c>
      <c r="E103" s="74" t="s">
        <v>84</v>
      </c>
      <c r="F103" s="378" t="s">
        <v>622</v>
      </c>
      <c r="G103" s="357"/>
      <c r="H103" s="357"/>
      <c r="I103" s="357"/>
      <c r="J103" s="357"/>
      <c r="K103" s="357"/>
      <c r="L103" s="357"/>
      <c r="M103" s="357"/>
    </row>
    <row r="104" spans="2:13" ht="15" customHeight="1">
      <c r="B104" s="75" t="s">
        <v>85</v>
      </c>
      <c r="C104" s="90">
        <f>IF(ISBLANK($D$76),"",$D$76)</f>
        <v>1000000</v>
      </c>
      <c r="D104" s="331"/>
      <c r="E104" s="91">
        <f>$D$104-$C$104</f>
        <v>-1000000</v>
      </c>
      <c r="F104" s="330">
        <f>+$D$99*$F$77/100</f>
        <v>0</v>
      </c>
      <c r="G104" s="356" t="s">
        <v>623</v>
      </c>
      <c r="H104" s="357"/>
      <c r="I104" s="357"/>
    </row>
    <row r="105" spans="2:13" ht="15" customHeight="1">
      <c r="B105" s="75" t="s">
        <v>86</v>
      </c>
      <c r="C105" s="90">
        <f>IF(ISBLANK($D$77),"",$D$77)</f>
        <v>100000</v>
      </c>
      <c r="D105" s="90">
        <f>+$D$104*0.1</f>
        <v>0</v>
      </c>
      <c r="E105" s="91">
        <f>$D$105-$C$105</f>
        <v>-100000</v>
      </c>
      <c r="F105" s="356" t="s">
        <v>624</v>
      </c>
      <c r="G105" s="357"/>
      <c r="H105" s="357"/>
      <c r="I105" s="357"/>
      <c r="J105" s="357"/>
    </row>
    <row r="106" spans="2:13" ht="15" customHeight="1">
      <c r="B106" s="75" t="s">
        <v>87</v>
      </c>
      <c r="C106" s="90">
        <f>IF(ISBLANK($D$74),"",$D$74)</f>
        <v>1100000</v>
      </c>
      <c r="D106" s="90">
        <f>+$D$104+$D$105</f>
        <v>0</v>
      </c>
      <c r="E106" s="91">
        <f>$D$106-$C$106</f>
        <v>-1100000</v>
      </c>
      <c r="F106" s="356" t="s">
        <v>625</v>
      </c>
      <c r="G106" s="357"/>
      <c r="H106" s="357"/>
      <c r="I106" s="357"/>
      <c r="J106" s="357"/>
    </row>
    <row r="107" spans="2:13" ht="30.75" customHeight="1">
      <c r="B107" s="59" t="s">
        <v>88</v>
      </c>
      <c r="C107" s="44"/>
      <c r="D107" s="44"/>
    </row>
    <row r="108" spans="2:13" ht="15" customHeight="1">
      <c r="B108" s="512" t="s">
        <v>89</v>
      </c>
      <c r="C108" s="531"/>
      <c r="D108" s="532"/>
      <c r="E108" s="242" t="s">
        <v>55</v>
      </c>
      <c r="F108" s="249"/>
    </row>
    <row r="109" spans="2:13" ht="15" customHeight="1">
      <c r="B109" s="513"/>
      <c r="C109" s="506"/>
      <c r="D109" s="507"/>
      <c r="E109" s="249" t="s">
        <v>444</v>
      </c>
      <c r="F109" s="249"/>
    </row>
    <row r="110" spans="2:13" ht="15" customHeight="1">
      <c r="B110" s="513"/>
      <c r="C110" s="506"/>
      <c r="D110" s="507"/>
      <c r="E110" s="249" t="s">
        <v>447</v>
      </c>
      <c r="F110" s="249"/>
    </row>
    <row r="111" spans="2:13" ht="15" customHeight="1">
      <c r="B111" s="513"/>
      <c r="C111" s="506"/>
      <c r="D111" s="507"/>
      <c r="E111" s="249" t="s">
        <v>448</v>
      </c>
      <c r="F111" s="249"/>
    </row>
    <row r="112" spans="2:13" ht="15" customHeight="1">
      <c r="B112" s="513"/>
      <c r="C112" s="506"/>
      <c r="D112" s="507"/>
      <c r="E112" s="249" t="s">
        <v>446</v>
      </c>
      <c r="F112" s="249"/>
    </row>
    <row r="113" spans="2:9" ht="15" customHeight="1">
      <c r="B113" s="513"/>
      <c r="C113" s="506"/>
      <c r="D113" s="507"/>
      <c r="E113" s="249" t="s">
        <v>445</v>
      </c>
      <c r="F113" s="249"/>
    </row>
    <row r="114" spans="2:9" ht="15" customHeight="1">
      <c r="B114" s="513"/>
      <c r="C114" s="506"/>
      <c r="D114" s="507"/>
      <c r="E114" s="537"/>
      <c r="F114" s="538"/>
    </row>
    <row r="115" spans="2:9" ht="15" customHeight="1">
      <c r="B115" s="513"/>
      <c r="C115" s="506"/>
      <c r="D115" s="507"/>
      <c r="E115" s="537"/>
      <c r="F115" s="538"/>
    </row>
    <row r="116" spans="2:9" ht="15" customHeight="1">
      <c r="B116" s="513"/>
      <c r="C116" s="506"/>
      <c r="D116" s="507"/>
      <c r="E116" s="537"/>
      <c r="F116" s="538"/>
    </row>
    <row r="117" spans="2:9" ht="15" customHeight="1">
      <c r="B117" s="514"/>
      <c r="C117" s="508"/>
      <c r="D117" s="509"/>
      <c r="E117" s="537"/>
      <c r="F117" s="538"/>
    </row>
    <row r="118" spans="2:9" ht="25.5" customHeight="1">
      <c r="B118" s="59" t="s">
        <v>90</v>
      </c>
      <c r="C118" s="84"/>
      <c r="D118" s="86"/>
    </row>
    <row r="119" spans="2:9" ht="16.5" customHeight="1">
      <c r="B119" s="504" t="s">
        <v>452</v>
      </c>
      <c r="C119" s="318"/>
      <c r="D119" s="85" t="s">
        <v>70</v>
      </c>
      <c r="E119" s="44" t="str">
        <f>CONCATENATE("令和",$C$83,"年",$C$84,"月",$C$85,"日")</f>
        <v>令和年月日</v>
      </c>
    </row>
    <row r="120" spans="2:9" ht="16.5" customHeight="1">
      <c r="B120" s="505"/>
      <c r="C120" s="318"/>
      <c r="D120" s="85" t="s">
        <v>71</v>
      </c>
    </row>
    <row r="121" spans="2:9" ht="16.5" customHeight="1">
      <c r="B121" s="505"/>
      <c r="C121" s="318"/>
      <c r="D121" s="85" t="s">
        <v>72</v>
      </c>
    </row>
    <row r="122" spans="2:9" ht="16.5" customHeight="1">
      <c r="B122" s="504" t="s">
        <v>451</v>
      </c>
      <c r="C122" s="328"/>
      <c r="D122" s="85" t="s">
        <v>70</v>
      </c>
      <c r="E122" s="44" t="str">
        <f>CONCATENATE("令和",$C$122,"年",$C$123,"月",$C$124,"日")</f>
        <v>令和年月日</v>
      </c>
    </row>
    <row r="123" spans="2:9" ht="16.5" customHeight="1">
      <c r="B123" s="505"/>
      <c r="C123" s="328"/>
      <c r="D123" s="85" t="s">
        <v>71</v>
      </c>
    </row>
    <row r="124" spans="2:9" ht="16.5" customHeight="1">
      <c r="B124" s="505"/>
      <c r="C124" s="328"/>
      <c r="D124" s="85" t="s">
        <v>72</v>
      </c>
    </row>
    <row r="125" spans="2:9" ht="16.5" customHeight="1">
      <c r="B125" s="243" t="s">
        <v>74</v>
      </c>
      <c r="C125" s="355" t="str">
        <f>IFERROR(_xlfn.DAYS($E$122,$E$119)+1,"")</f>
        <v/>
      </c>
      <c r="D125" s="85" t="s">
        <v>75</v>
      </c>
    </row>
    <row r="126" spans="2:9" ht="24" customHeight="1">
      <c r="B126" s="59" t="s">
        <v>91</v>
      </c>
      <c r="C126" s="44"/>
      <c r="D126" s="44"/>
    </row>
    <row r="127" spans="2:9" ht="15" customHeight="1">
      <c r="B127" s="568"/>
      <c r="C127" s="569"/>
      <c r="D127" s="569"/>
      <c r="E127" s="570"/>
      <c r="F127" s="356" t="s">
        <v>723</v>
      </c>
      <c r="G127" s="357"/>
      <c r="H127" s="357"/>
      <c r="I127" s="357"/>
    </row>
    <row r="128" spans="2:9" ht="15" customHeight="1">
      <c r="B128" s="571"/>
      <c r="C128" s="572"/>
      <c r="D128" s="572"/>
      <c r="E128" s="573"/>
      <c r="F128" s="357" t="s">
        <v>724</v>
      </c>
      <c r="G128" s="357"/>
      <c r="H128" s="357"/>
      <c r="I128" s="357"/>
    </row>
    <row r="129" spans="2:9" ht="15" customHeight="1">
      <c r="B129" s="571"/>
      <c r="C129" s="572"/>
      <c r="D129" s="572"/>
      <c r="E129" s="573"/>
      <c r="F129" s="356" t="s">
        <v>725</v>
      </c>
      <c r="G129" s="357"/>
      <c r="H129" s="357"/>
      <c r="I129" s="357"/>
    </row>
    <row r="130" spans="2:9" ht="15" customHeight="1">
      <c r="B130" s="571"/>
      <c r="C130" s="572"/>
      <c r="D130" s="572"/>
      <c r="E130" s="573"/>
    </row>
    <row r="131" spans="2:9" ht="15" customHeight="1">
      <c r="B131" s="571"/>
      <c r="C131" s="572"/>
      <c r="D131" s="572"/>
      <c r="E131" s="573"/>
    </row>
    <row r="132" spans="2:9" ht="15" customHeight="1">
      <c r="B132" s="571"/>
      <c r="C132" s="572"/>
      <c r="D132" s="572"/>
      <c r="E132" s="573"/>
    </row>
    <row r="133" spans="2:9" ht="21.75" customHeight="1">
      <c r="B133" s="59" t="s">
        <v>92</v>
      </c>
      <c r="C133" s="44"/>
      <c r="D133" s="44"/>
    </row>
    <row r="134" spans="2:9" ht="15" customHeight="1">
      <c r="B134" s="504" t="s">
        <v>92</v>
      </c>
      <c r="C134" s="328"/>
      <c r="D134" s="85" t="s">
        <v>70</v>
      </c>
      <c r="E134" s="44" t="str">
        <f>CONCATENATE("令和",$C$134,"年",$C$135,"月",$C$136,"日")</f>
        <v>令和年月日</v>
      </c>
      <c r="F134" s="357"/>
      <c r="G134" s="357"/>
      <c r="H134" s="357"/>
    </row>
    <row r="135" spans="2:9" ht="15" customHeight="1">
      <c r="B135" s="505"/>
      <c r="C135" s="328"/>
      <c r="D135" s="85" t="s">
        <v>71</v>
      </c>
      <c r="F135" s="356" t="s">
        <v>836</v>
      </c>
      <c r="G135" s="357"/>
      <c r="H135" s="357"/>
    </row>
    <row r="136" spans="2:9" ht="15" customHeight="1">
      <c r="B136" s="505"/>
      <c r="C136" s="328"/>
      <c r="D136" s="85" t="s">
        <v>72</v>
      </c>
      <c r="F136" s="357"/>
      <c r="G136" s="357"/>
      <c r="H136" s="357"/>
    </row>
    <row r="137" spans="2:9" ht="17.399999999999999" customHeight="1">
      <c r="B137" s="44"/>
      <c r="C137" s="44"/>
      <c r="D137" s="44"/>
    </row>
    <row r="138" spans="2:9" ht="33" customHeight="1">
      <c r="B138" s="567" t="s">
        <v>93</v>
      </c>
      <c r="C138" s="567"/>
      <c r="D138" s="567"/>
      <c r="E138" s="567"/>
      <c r="F138" s="567"/>
    </row>
    <row r="139" spans="2:9" ht="24.75" customHeight="1">
      <c r="B139" s="59" t="s">
        <v>94</v>
      </c>
      <c r="C139" s="44"/>
      <c r="D139" s="44"/>
    </row>
    <row r="140" spans="2:9" ht="23.25" customHeight="1">
      <c r="B140" s="243" t="s">
        <v>95</v>
      </c>
      <c r="C140" s="332" t="s">
        <v>467</v>
      </c>
      <c r="D140" s="377" t="s">
        <v>450</v>
      </c>
      <c r="E140" s="357"/>
      <c r="F140" s="357"/>
    </row>
    <row r="141" spans="2:9" ht="23.25" customHeight="1">
      <c r="B141" s="243" t="s">
        <v>96</v>
      </c>
      <c r="C141" s="332" t="s">
        <v>609</v>
      </c>
      <c r="D141" s="44"/>
    </row>
    <row r="142" spans="2:9" ht="26.25" customHeight="1">
      <c r="B142" s="59" t="s">
        <v>97</v>
      </c>
      <c r="C142" s="44"/>
      <c r="D142" s="44"/>
    </row>
    <row r="143" spans="2:9" ht="28.5" customHeight="1">
      <c r="B143" s="243" t="s">
        <v>98</v>
      </c>
      <c r="C143" s="76">
        <f>IF($D$104="",$C$91,$D$106)</f>
        <v>1100000</v>
      </c>
      <c r="D143" s="44"/>
    </row>
    <row r="144" spans="2:9" ht="30" customHeight="1">
      <c r="B144" s="59" t="s">
        <v>613</v>
      </c>
      <c r="C144" s="44"/>
      <c r="D144" s="44"/>
    </row>
    <row r="145" spans="2:8" ht="16.5" customHeight="1">
      <c r="B145" s="504" t="s">
        <v>99</v>
      </c>
      <c r="C145" s="328"/>
      <c r="D145" s="85" t="s">
        <v>70</v>
      </c>
      <c r="E145" s="44" t="str">
        <f>CONCATENATE("令和",$C$145,"年",$C$146,"月",$C$147,"日")</f>
        <v>令和年月日</v>
      </c>
    </row>
    <row r="146" spans="2:8" ht="16.5" customHeight="1">
      <c r="B146" s="505"/>
      <c r="C146" s="328"/>
      <c r="D146" s="85" t="s">
        <v>71</v>
      </c>
      <c r="E146" s="356" t="s">
        <v>738</v>
      </c>
      <c r="F146" s="357"/>
      <c r="G146" s="357"/>
      <c r="H146" s="357"/>
    </row>
    <row r="147" spans="2:8" ht="16.5" customHeight="1">
      <c r="B147" s="505"/>
      <c r="C147" s="328"/>
      <c r="D147" s="85" t="s">
        <v>72</v>
      </c>
    </row>
    <row r="148" spans="2:8" ht="16.5" customHeight="1">
      <c r="B148" s="504" t="s">
        <v>100</v>
      </c>
      <c r="C148" s="328"/>
      <c r="D148" s="85" t="s">
        <v>70</v>
      </c>
      <c r="E148" s="44" t="str">
        <f>CONCATENATE("令和",$C$148,"年",$C$149,"月",$C$150,"日")</f>
        <v>令和年月日</v>
      </c>
    </row>
    <row r="149" spans="2:8" ht="16.5" customHeight="1">
      <c r="B149" s="505"/>
      <c r="C149" s="328"/>
      <c r="D149" s="85" t="s">
        <v>71</v>
      </c>
      <c r="E149" s="356" t="s">
        <v>739</v>
      </c>
      <c r="F149" s="357"/>
      <c r="G149" s="357"/>
    </row>
    <row r="150" spans="2:8" ht="16.5" customHeight="1">
      <c r="B150" s="505"/>
      <c r="C150" s="328"/>
      <c r="D150" s="85" t="s">
        <v>72</v>
      </c>
    </row>
    <row r="151" spans="2:8" ht="15" customHeight="1">
      <c r="B151" s="564" t="s">
        <v>612</v>
      </c>
      <c r="C151" s="328"/>
      <c r="D151" s="85" t="s">
        <v>70</v>
      </c>
      <c r="E151" s="44" t="str">
        <f>CONCATENATE("令和",$C$151,"年",$C$152,"月",$C$153,"日")</f>
        <v>令和年月日</v>
      </c>
    </row>
    <row r="152" spans="2:8" ht="15" customHeight="1">
      <c r="B152" s="565"/>
      <c r="C152" s="328"/>
      <c r="D152" s="85" t="s">
        <v>71</v>
      </c>
      <c r="E152" s="356" t="s">
        <v>740</v>
      </c>
      <c r="F152" s="357"/>
    </row>
    <row r="153" spans="2:8" ht="15" customHeight="1">
      <c r="B153" s="565"/>
      <c r="C153" s="328"/>
      <c r="D153" s="85" t="s">
        <v>72</v>
      </c>
    </row>
    <row r="154" spans="2:8" ht="15" customHeight="1">
      <c r="B154" s="317"/>
      <c r="C154" s="317"/>
      <c r="D154" s="317"/>
    </row>
    <row r="155" spans="2:8" ht="15" customHeight="1">
      <c r="B155" s="317"/>
      <c r="C155" s="317"/>
      <c r="D155" s="317"/>
    </row>
    <row r="156" spans="2:8" ht="15" customHeight="1">
      <c r="B156" s="317"/>
      <c r="C156" s="317"/>
      <c r="D156" s="317"/>
    </row>
    <row r="157" spans="2:8" ht="15" customHeight="1">
      <c r="B157" s="317"/>
      <c r="C157" s="317"/>
      <c r="D157" s="317"/>
    </row>
    <row r="158" spans="2:8" ht="15" customHeight="1">
      <c r="B158" s="317"/>
      <c r="C158" s="317"/>
      <c r="D158" s="317"/>
    </row>
    <row r="159" spans="2:8" ht="15" customHeight="1">
      <c r="B159" s="317"/>
      <c r="C159" s="317"/>
      <c r="D159" s="317"/>
    </row>
    <row r="160" spans="2:8" ht="15" customHeight="1">
      <c r="B160" s="317"/>
      <c r="C160" s="317"/>
      <c r="D160" s="317"/>
    </row>
    <row r="161" spans="2:4" ht="15" customHeight="1">
      <c r="B161" s="317"/>
      <c r="C161" s="317"/>
      <c r="D161" s="317"/>
    </row>
    <row r="162" spans="2:4" ht="15" customHeight="1">
      <c r="B162" s="317"/>
      <c r="C162" s="317"/>
      <c r="D162" s="317"/>
    </row>
    <row r="163" spans="2:4" ht="15" customHeight="1">
      <c r="B163" s="317"/>
      <c r="C163" s="317"/>
      <c r="D163" s="317"/>
    </row>
    <row r="164" spans="2:4" ht="15" customHeight="1">
      <c r="B164" s="317"/>
      <c r="C164" s="317"/>
      <c r="D164" s="317"/>
    </row>
    <row r="165" spans="2:4" ht="15" customHeight="1">
      <c r="B165" s="317"/>
      <c r="C165" s="317"/>
      <c r="D165" s="317"/>
    </row>
    <row r="166" spans="2:4" ht="15" customHeight="1">
      <c r="B166" s="317"/>
      <c r="C166" s="317"/>
      <c r="D166" s="317"/>
    </row>
    <row r="167" spans="2:4" ht="15" customHeight="1">
      <c r="B167" s="317"/>
      <c r="C167" s="317"/>
      <c r="D167" s="317"/>
    </row>
    <row r="168" spans="2:4" ht="15" customHeight="1">
      <c r="B168" s="317"/>
      <c r="C168" s="317"/>
      <c r="D168" s="317"/>
    </row>
    <row r="169" spans="2:4" ht="15" customHeight="1">
      <c r="B169" s="317"/>
      <c r="C169" s="317"/>
      <c r="D169" s="317"/>
    </row>
    <row r="170" spans="2:4" ht="15" customHeight="1">
      <c r="B170" s="317"/>
      <c r="C170" s="317"/>
      <c r="D170" s="317"/>
    </row>
    <row r="171" spans="2:4" ht="15" customHeight="1">
      <c r="B171" s="317"/>
      <c r="C171" s="317"/>
      <c r="D171" s="317"/>
    </row>
    <row r="172" spans="2:4" ht="15" customHeight="1">
      <c r="B172" s="317"/>
      <c r="C172" s="317"/>
      <c r="D172" s="317"/>
    </row>
    <row r="173" spans="2:4" ht="15" customHeight="1">
      <c r="B173" s="317"/>
      <c r="C173" s="317"/>
      <c r="D173" s="317"/>
    </row>
    <row r="174" spans="2:4" ht="15" customHeight="1">
      <c r="B174" s="317"/>
      <c r="C174" s="317"/>
      <c r="D174" s="317"/>
    </row>
    <row r="175" spans="2:4" ht="15" customHeight="1">
      <c r="B175" s="317"/>
      <c r="C175" s="317"/>
      <c r="D175" s="317"/>
    </row>
    <row r="176" spans="2:4" ht="15" customHeight="1">
      <c r="B176" s="317"/>
      <c r="C176" s="317"/>
      <c r="D176" s="317"/>
    </row>
    <row r="177" spans="2:4" ht="15" customHeight="1">
      <c r="B177" s="317"/>
      <c r="C177" s="317"/>
      <c r="D177" s="317"/>
    </row>
    <row r="178" spans="2:4" ht="15" customHeight="1">
      <c r="B178" s="317"/>
      <c r="C178" s="317"/>
      <c r="D178" s="317"/>
    </row>
    <row r="179" spans="2:4" ht="15" customHeight="1">
      <c r="B179" s="317"/>
      <c r="C179" s="317"/>
      <c r="D179" s="317"/>
    </row>
    <row r="180" spans="2:4" ht="15" customHeight="1">
      <c r="B180" s="317"/>
      <c r="C180" s="317"/>
      <c r="D180" s="317"/>
    </row>
    <row r="181" spans="2:4" ht="15" customHeight="1">
      <c r="B181" s="317"/>
      <c r="C181" s="317"/>
      <c r="D181" s="317"/>
    </row>
    <row r="182" spans="2:4" ht="15" customHeight="1">
      <c r="B182" s="317"/>
      <c r="C182" s="317"/>
      <c r="D182" s="317"/>
    </row>
    <row r="183" spans="2:4" ht="15" customHeight="1">
      <c r="B183" s="317"/>
      <c r="C183" s="317"/>
      <c r="D183" s="317"/>
    </row>
    <row r="184" spans="2:4" ht="15" customHeight="1">
      <c r="B184" s="317"/>
      <c r="C184" s="317"/>
      <c r="D184" s="317"/>
    </row>
    <row r="185" spans="2:4" ht="15" customHeight="1">
      <c r="B185" s="317"/>
      <c r="C185" s="317"/>
      <c r="D185" s="317"/>
    </row>
    <row r="186" spans="2:4" ht="15" customHeight="1">
      <c r="B186" s="317"/>
      <c r="C186" s="317"/>
      <c r="D186" s="317"/>
    </row>
    <row r="187" spans="2:4" ht="15" customHeight="1">
      <c r="B187" s="317"/>
      <c r="C187" s="317"/>
      <c r="D187" s="317"/>
    </row>
    <row r="188" spans="2:4" ht="15" customHeight="1">
      <c r="B188" s="317"/>
      <c r="C188" s="317"/>
      <c r="D188" s="317"/>
    </row>
    <row r="189" spans="2:4" ht="15" customHeight="1">
      <c r="B189" s="317"/>
      <c r="C189" s="317"/>
      <c r="D189" s="317"/>
    </row>
    <row r="190" spans="2:4" ht="15" customHeight="1">
      <c r="B190" s="317"/>
      <c r="C190" s="317"/>
      <c r="D190" s="317"/>
    </row>
    <row r="191" spans="2:4" ht="15" customHeight="1">
      <c r="B191" s="317"/>
      <c r="C191" s="317"/>
      <c r="D191" s="317"/>
    </row>
    <row r="192" spans="2:4" ht="15" customHeight="1">
      <c r="B192" s="317"/>
      <c r="C192" s="317"/>
      <c r="D192" s="317"/>
    </row>
    <row r="193" spans="2:4" ht="15" customHeight="1">
      <c r="B193" s="317"/>
      <c r="C193" s="317"/>
      <c r="D193" s="317"/>
    </row>
    <row r="194" spans="2:4" ht="15" customHeight="1">
      <c r="B194" s="317"/>
      <c r="C194" s="317"/>
      <c r="D194" s="317"/>
    </row>
    <row r="195" spans="2:4" ht="15" customHeight="1">
      <c r="B195" s="317"/>
      <c r="C195" s="317"/>
      <c r="D195" s="317"/>
    </row>
    <row r="196" spans="2:4" ht="15" customHeight="1">
      <c r="B196" s="317"/>
      <c r="C196" s="317"/>
      <c r="D196" s="317"/>
    </row>
    <row r="197" spans="2:4" ht="15" customHeight="1">
      <c r="B197" s="317"/>
      <c r="C197" s="317"/>
      <c r="D197" s="317"/>
    </row>
    <row r="198" spans="2:4" ht="15" customHeight="1">
      <c r="B198" s="317"/>
      <c r="C198" s="317"/>
      <c r="D198" s="317"/>
    </row>
    <row r="199" spans="2:4" ht="15" customHeight="1">
      <c r="B199" s="317"/>
      <c r="C199" s="317"/>
      <c r="D199" s="317"/>
    </row>
    <row r="200" spans="2:4" ht="15" customHeight="1">
      <c r="B200" s="317"/>
      <c r="C200" s="317"/>
      <c r="D200" s="317"/>
    </row>
    <row r="201" spans="2:4" ht="15" customHeight="1">
      <c r="B201" s="317"/>
      <c r="C201" s="317"/>
      <c r="D201" s="317"/>
    </row>
    <row r="202" spans="2:4" ht="15" customHeight="1">
      <c r="B202" s="317"/>
      <c r="C202" s="317"/>
      <c r="D202" s="317"/>
    </row>
    <row r="203" spans="2:4" ht="15" customHeight="1">
      <c r="B203" s="317"/>
      <c r="C203" s="317"/>
      <c r="D203" s="317"/>
    </row>
    <row r="204" spans="2:4" ht="15" customHeight="1">
      <c r="B204" s="317"/>
      <c r="C204" s="317"/>
      <c r="D204" s="317"/>
    </row>
    <row r="205" spans="2:4" ht="15" customHeight="1">
      <c r="B205" s="317"/>
      <c r="C205" s="317"/>
      <c r="D205" s="317"/>
    </row>
    <row r="206" spans="2:4" ht="15" customHeight="1">
      <c r="B206" s="317"/>
      <c r="C206" s="317"/>
      <c r="D206" s="317"/>
    </row>
    <row r="207" spans="2:4" ht="15" customHeight="1">
      <c r="B207" s="317"/>
      <c r="C207" s="317"/>
      <c r="D207" s="317"/>
    </row>
    <row r="208" spans="2:4" ht="15" customHeight="1">
      <c r="B208" s="317"/>
      <c r="C208" s="317"/>
      <c r="D208" s="317"/>
    </row>
    <row r="209" spans="2:4" ht="15" customHeight="1">
      <c r="B209" s="317"/>
      <c r="C209" s="317"/>
      <c r="D209" s="317"/>
    </row>
    <row r="210" spans="2:4" ht="15" customHeight="1">
      <c r="B210" s="317"/>
      <c r="C210" s="317"/>
      <c r="D210" s="317"/>
    </row>
    <row r="211" spans="2:4" ht="15" customHeight="1">
      <c r="B211" s="317"/>
      <c r="C211" s="317"/>
      <c r="D211" s="317"/>
    </row>
    <row r="212" spans="2:4" ht="15" customHeight="1">
      <c r="B212" s="317"/>
      <c r="C212" s="317"/>
      <c r="D212" s="317"/>
    </row>
    <row r="213" spans="2:4" ht="15" customHeight="1">
      <c r="B213" s="317"/>
      <c r="C213" s="317"/>
      <c r="D213" s="317"/>
    </row>
    <row r="214" spans="2:4" ht="15" customHeight="1">
      <c r="B214" s="317"/>
      <c r="C214" s="317"/>
      <c r="D214" s="317"/>
    </row>
    <row r="215" spans="2:4" ht="15" customHeight="1">
      <c r="B215" s="317"/>
      <c r="C215" s="317"/>
      <c r="D215" s="317"/>
    </row>
    <row r="216" spans="2:4" ht="15" customHeight="1">
      <c r="B216" s="317"/>
      <c r="C216" s="317"/>
      <c r="D216" s="317"/>
    </row>
    <row r="217" spans="2:4" ht="15" customHeight="1">
      <c r="B217" s="317"/>
      <c r="C217" s="317"/>
      <c r="D217" s="317"/>
    </row>
    <row r="218" spans="2:4" ht="15" customHeight="1">
      <c r="B218" s="317"/>
      <c r="C218" s="317"/>
      <c r="D218" s="317"/>
    </row>
    <row r="219" spans="2:4" ht="15" customHeight="1">
      <c r="B219" s="317"/>
      <c r="C219" s="317"/>
      <c r="D219" s="317"/>
    </row>
    <row r="220" spans="2:4" ht="15" customHeight="1">
      <c r="B220" s="317"/>
      <c r="C220" s="317"/>
      <c r="D220" s="317"/>
    </row>
    <row r="221" spans="2:4" ht="15" customHeight="1">
      <c r="B221" s="317"/>
      <c r="C221" s="317"/>
      <c r="D221" s="317"/>
    </row>
    <row r="222" spans="2:4" ht="15" customHeight="1">
      <c r="B222" s="317"/>
      <c r="C222" s="317"/>
      <c r="D222" s="317"/>
    </row>
    <row r="223" spans="2:4" ht="15" customHeight="1">
      <c r="B223" s="317"/>
      <c r="C223" s="317"/>
      <c r="D223" s="317"/>
    </row>
    <row r="224" spans="2:4" ht="15" customHeight="1">
      <c r="B224" s="317"/>
      <c r="C224" s="317"/>
      <c r="D224" s="317"/>
    </row>
    <row r="225" spans="2:4" ht="15" customHeight="1">
      <c r="B225" s="317"/>
      <c r="C225" s="317"/>
      <c r="D225" s="317"/>
    </row>
    <row r="226" spans="2:4" ht="15" customHeight="1">
      <c r="B226" s="317"/>
      <c r="C226" s="317"/>
      <c r="D226" s="317"/>
    </row>
    <row r="227" spans="2:4" ht="15" customHeight="1">
      <c r="B227" s="317"/>
      <c r="C227" s="317"/>
      <c r="D227" s="317"/>
    </row>
    <row r="228" spans="2:4" ht="15" customHeight="1">
      <c r="B228" s="317"/>
      <c r="C228" s="317"/>
      <c r="D228" s="317"/>
    </row>
    <row r="229" spans="2:4" ht="15" customHeight="1">
      <c r="B229" s="317"/>
      <c r="C229" s="317"/>
      <c r="D229" s="317"/>
    </row>
    <row r="230" spans="2:4" ht="15" customHeight="1">
      <c r="B230" s="317"/>
      <c r="C230" s="317"/>
      <c r="D230" s="317"/>
    </row>
    <row r="231" spans="2:4" ht="15" customHeight="1">
      <c r="B231" s="317"/>
      <c r="C231" s="317"/>
      <c r="D231" s="317"/>
    </row>
    <row r="232" spans="2:4" ht="15" customHeight="1">
      <c r="B232" s="317"/>
      <c r="C232" s="317"/>
      <c r="D232" s="317"/>
    </row>
    <row r="233" spans="2:4" ht="15" customHeight="1">
      <c r="B233" s="317"/>
      <c r="C233" s="317"/>
      <c r="D233" s="317"/>
    </row>
    <row r="234" spans="2:4" ht="15" customHeight="1">
      <c r="B234" s="317"/>
      <c r="C234" s="317"/>
      <c r="D234" s="317"/>
    </row>
    <row r="235" spans="2:4" ht="15" customHeight="1">
      <c r="B235" s="317"/>
      <c r="C235" s="317"/>
      <c r="D235" s="317"/>
    </row>
    <row r="236" spans="2:4" ht="15" customHeight="1">
      <c r="B236" s="317"/>
      <c r="C236" s="317"/>
      <c r="D236" s="317"/>
    </row>
    <row r="237" spans="2:4" ht="15" customHeight="1">
      <c r="B237" s="317"/>
      <c r="C237" s="317"/>
      <c r="D237" s="317"/>
    </row>
    <row r="238" spans="2:4" ht="15" customHeight="1">
      <c r="B238" s="317"/>
      <c r="C238" s="317"/>
      <c r="D238" s="317"/>
    </row>
    <row r="239" spans="2:4" ht="15" customHeight="1">
      <c r="B239" s="317"/>
      <c r="C239" s="317"/>
      <c r="D239" s="317"/>
    </row>
    <row r="240" spans="2:4" ht="15" customHeight="1">
      <c r="B240" s="317"/>
      <c r="C240" s="317"/>
      <c r="D240" s="317"/>
    </row>
    <row r="241" spans="2:4" ht="15" customHeight="1">
      <c r="B241" s="317"/>
      <c r="C241" s="317"/>
      <c r="D241" s="317"/>
    </row>
    <row r="242" spans="2:4" ht="15" customHeight="1">
      <c r="B242" s="317"/>
      <c r="C242" s="317"/>
      <c r="D242" s="317"/>
    </row>
    <row r="243" spans="2:4" ht="15" customHeight="1">
      <c r="B243" s="317"/>
      <c r="C243" s="317"/>
      <c r="D243" s="317"/>
    </row>
    <row r="244" spans="2:4" ht="15" customHeight="1">
      <c r="B244" s="317"/>
      <c r="C244" s="317"/>
      <c r="D244" s="317"/>
    </row>
    <row r="245" spans="2:4" ht="15" customHeight="1">
      <c r="B245" s="317"/>
      <c r="C245" s="317"/>
      <c r="D245" s="317"/>
    </row>
    <row r="246" spans="2:4" ht="15" customHeight="1">
      <c r="B246" s="317"/>
      <c r="C246" s="317"/>
      <c r="D246" s="317"/>
    </row>
    <row r="247" spans="2:4" ht="15" customHeight="1">
      <c r="B247" s="317"/>
      <c r="C247" s="317"/>
      <c r="D247" s="317"/>
    </row>
    <row r="248" spans="2:4" ht="15" customHeight="1">
      <c r="B248" s="317"/>
      <c r="C248" s="317"/>
      <c r="D248" s="317"/>
    </row>
    <row r="249" spans="2:4" ht="15" customHeight="1">
      <c r="B249" s="317"/>
      <c r="C249" s="317"/>
      <c r="D249" s="317"/>
    </row>
    <row r="250" spans="2:4" ht="15" customHeight="1">
      <c r="B250" s="317"/>
      <c r="C250" s="317"/>
      <c r="D250" s="317"/>
    </row>
    <row r="251" spans="2:4" ht="15" customHeight="1">
      <c r="B251" s="317"/>
      <c r="C251" s="317"/>
      <c r="D251" s="317"/>
    </row>
    <row r="252" spans="2:4" ht="15" customHeight="1">
      <c r="B252" s="317"/>
      <c r="C252" s="317"/>
      <c r="D252" s="317"/>
    </row>
    <row r="253" spans="2:4" ht="15" customHeight="1">
      <c r="B253" s="317"/>
      <c r="C253" s="317"/>
      <c r="D253" s="317"/>
    </row>
    <row r="254" spans="2:4" ht="15" customHeight="1">
      <c r="B254" s="317"/>
      <c r="C254" s="317"/>
      <c r="D254" s="317"/>
    </row>
    <row r="255" spans="2:4" ht="15" customHeight="1">
      <c r="B255" s="317"/>
      <c r="C255" s="317"/>
      <c r="D255" s="317"/>
    </row>
    <row r="256" spans="2:4" ht="15" customHeight="1">
      <c r="B256" s="317"/>
      <c r="C256" s="317"/>
      <c r="D256" s="317"/>
    </row>
    <row r="257" spans="2:4" ht="15" customHeight="1">
      <c r="B257" s="317"/>
      <c r="C257" s="317"/>
      <c r="D257" s="317"/>
    </row>
    <row r="258" spans="2:4" ht="15" customHeight="1">
      <c r="B258" s="317"/>
      <c r="C258" s="317"/>
      <c r="D258" s="317"/>
    </row>
    <row r="259" spans="2:4" ht="15" customHeight="1">
      <c r="B259" s="317"/>
      <c r="C259" s="317"/>
      <c r="D259" s="317"/>
    </row>
    <row r="260" spans="2:4" ht="15" customHeight="1">
      <c r="B260" s="317"/>
      <c r="C260" s="317"/>
      <c r="D260" s="317"/>
    </row>
    <row r="261" spans="2:4" ht="15" customHeight="1">
      <c r="B261" s="317"/>
      <c r="C261" s="317"/>
      <c r="D261" s="317"/>
    </row>
    <row r="262" spans="2:4" ht="15" customHeight="1">
      <c r="B262" s="317"/>
      <c r="C262" s="317"/>
      <c r="D262" s="317"/>
    </row>
    <row r="263" spans="2:4" ht="15" customHeight="1">
      <c r="B263" s="317"/>
      <c r="C263" s="317"/>
      <c r="D263" s="317"/>
    </row>
    <row r="264" spans="2:4" ht="15" customHeight="1">
      <c r="B264" s="317"/>
      <c r="C264" s="317"/>
      <c r="D264" s="317"/>
    </row>
    <row r="265" spans="2:4" ht="15" customHeight="1">
      <c r="B265" s="317"/>
      <c r="C265" s="317"/>
      <c r="D265" s="317"/>
    </row>
    <row r="266" spans="2:4" ht="15" customHeight="1">
      <c r="B266" s="317"/>
      <c r="C266" s="317"/>
      <c r="D266" s="317"/>
    </row>
    <row r="267" spans="2:4" ht="15" customHeight="1">
      <c r="B267" s="317"/>
      <c r="C267" s="317"/>
      <c r="D267" s="317"/>
    </row>
    <row r="268" spans="2:4" ht="15" customHeight="1">
      <c r="B268" s="317"/>
      <c r="C268" s="317"/>
      <c r="D268" s="317"/>
    </row>
    <row r="269" spans="2:4" ht="15" customHeight="1">
      <c r="B269" s="317"/>
      <c r="C269" s="317"/>
      <c r="D269" s="317"/>
    </row>
    <row r="270" spans="2:4" ht="15" customHeight="1">
      <c r="B270" s="317"/>
      <c r="C270" s="317"/>
      <c r="D270" s="317"/>
    </row>
    <row r="271" spans="2:4" ht="15" customHeight="1">
      <c r="B271" s="317"/>
      <c r="C271" s="317"/>
      <c r="D271" s="317"/>
    </row>
    <row r="272" spans="2:4" ht="15" customHeight="1">
      <c r="B272" s="317"/>
      <c r="C272" s="317"/>
      <c r="D272" s="317"/>
    </row>
    <row r="273" spans="2:4" ht="15" customHeight="1">
      <c r="B273" s="317"/>
      <c r="C273" s="317"/>
      <c r="D273" s="317"/>
    </row>
    <row r="274" spans="2:4" ht="15" customHeight="1">
      <c r="B274" s="317"/>
      <c r="C274" s="317"/>
      <c r="D274" s="317"/>
    </row>
    <row r="275" spans="2:4" ht="15" customHeight="1">
      <c r="B275" s="317"/>
      <c r="C275" s="317"/>
      <c r="D275" s="317"/>
    </row>
    <row r="276" spans="2:4" ht="15" customHeight="1">
      <c r="B276" s="317"/>
      <c r="C276" s="317"/>
      <c r="D276" s="317"/>
    </row>
    <row r="277" spans="2:4" ht="15" customHeight="1">
      <c r="B277" s="317"/>
      <c r="C277" s="317"/>
      <c r="D277" s="317"/>
    </row>
    <row r="278" spans="2:4" ht="15" customHeight="1">
      <c r="B278" s="317"/>
      <c r="C278" s="317"/>
      <c r="D278" s="317"/>
    </row>
    <row r="279" spans="2:4" ht="15" customHeight="1">
      <c r="B279" s="317"/>
      <c r="C279" s="317"/>
      <c r="D279" s="317"/>
    </row>
    <row r="280" spans="2:4" ht="15" customHeight="1">
      <c r="B280" s="317"/>
      <c r="C280" s="317"/>
      <c r="D280" s="317"/>
    </row>
    <row r="281" spans="2:4" ht="15" customHeight="1">
      <c r="B281" s="317"/>
      <c r="C281" s="317"/>
      <c r="D281" s="317"/>
    </row>
    <row r="282" spans="2:4" ht="15" customHeight="1">
      <c r="B282" s="317"/>
      <c r="C282" s="317"/>
      <c r="D282" s="317"/>
    </row>
    <row r="283" spans="2:4" ht="15" customHeight="1">
      <c r="B283" s="317"/>
      <c r="C283" s="317"/>
      <c r="D283" s="317"/>
    </row>
    <row r="284" spans="2:4" ht="15" customHeight="1">
      <c r="B284" s="317"/>
      <c r="C284" s="317"/>
      <c r="D284" s="317"/>
    </row>
    <row r="285" spans="2:4" ht="15" customHeight="1">
      <c r="B285" s="317"/>
      <c r="C285" s="317"/>
      <c r="D285" s="317"/>
    </row>
    <row r="286" spans="2:4" ht="15" customHeight="1">
      <c r="B286" s="317"/>
      <c r="C286" s="317"/>
      <c r="D286" s="317"/>
    </row>
    <row r="287" spans="2:4" ht="15" customHeight="1">
      <c r="B287" s="317"/>
      <c r="C287" s="317"/>
      <c r="D287" s="317"/>
    </row>
    <row r="288" spans="2:4" ht="15" customHeight="1">
      <c r="B288" s="317"/>
      <c r="C288" s="317"/>
      <c r="D288" s="317"/>
    </row>
    <row r="289" spans="2:4" ht="15" customHeight="1">
      <c r="B289" s="317"/>
      <c r="C289" s="317"/>
      <c r="D289" s="317"/>
    </row>
    <row r="290" spans="2:4" ht="15" customHeight="1">
      <c r="B290" s="317"/>
      <c r="C290" s="317"/>
      <c r="D290" s="317"/>
    </row>
    <row r="291" spans="2:4" ht="15" customHeight="1">
      <c r="B291" s="317"/>
      <c r="C291" s="317"/>
      <c r="D291" s="317"/>
    </row>
    <row r="292" spans="2:4" ht="15" customHeight="1">
      <c r="B292" s="317"/>
      <c r="C292" s="317"/>
      <c r="D292" s="317"/>
    </row>
    <row r="293" spans="2:4" ht="15" customHeight="1">
      <c r="B293" s="317"/>
      <c r="C293" s="317"/>
      <c r="D293" s="317"/>
    </row>
    <row r="294" spans="2:4" ht="15" customHeight="1">
      <c r="B294" s="317"/>
      <c r="C294" s="317"/>
      <c r="D294" s="317"/>
    </row>
    <row r="295" spans="2:4" ht="15" customHeight="1">
      <c r="B295" s="317"/>
      <c r="C295" s="317"/>
      <c r="D295" s="317"/>
    </row>
    <row r="296" spans="2:4" ht="15" customHeight="1">
      <c r="B296" s="317"/>
      <c r="C296" s="317"/>
      <c r="D296" s="317"/>
    </row>
    <row r="297" spans="2:4" ht="15" customHeight="1">
      <c r="B297" s="317"/>
      <c r="C297" s="317"/>
      <c r="D297" s="317"/>
    </row>
    <row r="298" spans="2:4" ht="15" customHeight="1">
      <c r="B298" s="317"/>
      <c r="C298" s="317"/>
      <c r="D298" s="317"/>
    </row>
    <row r="299" spans="2:4" ht="15" customHeight="1">
      <c r="B299" s="317"/>
      <c r="C299" s="317"/>
      <c r="D299" s="317"/>
    </row>
    <row r="300" spans="2:4" ht="15" customHeight="1">
      <c r="B300" s="317"/>
      <c r="C300" s="317"/>
      <c r="D300" s="317"/>
    </row>
    <row r="301" spans="2:4" ht="15" customHeight="1">
      <c r="B301" s="317"/>
      <c r="C301" s="317"/>
      <c r="D301" s="317"/>
    </row>
    <row r="302" spans="2:4" ht="15" customHeight="1">
      <c r="B302" s="317"/>
      <c r="C302" s="317"/>
      <c r="D302" s="317"/>
    </row>
    <row r="303" spans="2:4" ht="15" customHeight="1">
      <c r="B303" s="317"/>
      <c r="C303" s="317"/>
      <c r="D303" s="317"/>
    </row>
    <row r="304" spans="2:4" ht="15" customHeight="1">
      <c r="B304" s="317"/>
      <c r="C304" s="317"/>
      <c r="D304" s="317"/>
    </row>
    <row r="305" spans="2:4" ht="15" customHeight="1">
      <c r="B305" s="317"/>
      <c r="C305" s="317"/>
      <c r="D305" s="317"/>
    </row>
    <row r="306" spans="2:4" ht="15" customHeight="1">
      <c r="B306" s="317"/>
      <c r="C306" s="317"/>
      <c r="D306" s="317"/>
    </row>
    <row r="307" spans="2:4" ht="15" customHeight="1">
      <c r="B307" s="317"/>
      <c r="C307" s="317"/>
      <c r="D307" s="317"/>
    </row>
    <row r="308" spans="2:4" ht="15" customHeight="1">
      <c r="B308" s="317"/>
      <c r="C308" s="317"/>
      <c r="D308" s="317"/>
    </row>
    <row r="309" spans="2:4" ht="15" customHeight="1">
      <c r="B309" s="317"/>
      <c r="C309" s="317"/>
      <c r="D309" s="317"/>
    </row>
    <row r="310" spans="2:4" ht="15" customHeight="1">
      <c r="B310" s="317"/>
      <c r="C310" s="317"/>
      <c r="D310" s="317"/>
    </row>
    <row r="311" spans="2:4" ht="15" customHeight="1">
      <c r="B311" s="317"/>
      <c r="C311" s="317"/>
      <c r="D311" s="317"/>
    </row>
    <row r="312" spans="2:4" ht="15" customHeight="1">
      <c r="B312" s="317"/>
      <c r="C312" s="317"/>
      <c r="D312" s="317"/>
    </row>
    <row r="313" spans="2:4" ht="15" customHeight="1">
      <c r="B313" s="317"/>
      <c r="C313" s="317"/>
      <c r="D313" s="317"/>
    </row>
    <row r="314" spans="2:4" ht="15" customHeight="1">
      <c r="B314" s="317"/>
      <c r="C314" s="317"/>
      <c r="D314" s="317"/>
    </row>
    <row r="315" spans="2:4" ht="15" customHeight="1">
      <c r="B315" s="317"/>
      <c r="C315" s="317"/>
      <c r="D315" s="317"/>
    </row>
    <row r="316" spans="2:4" ht="15" customHeight="1">
      <c r="B316" s="317"/>
      <c r="C316" s="317"/>
      <c r="D316" s="317"/>
    </row>
    <row r="317" spans="2:4" ht="15" customHeight="1">
      <c r="B317" s="317"/>
      <c r="C317" s="317"/>
      <c r="D317" s="317"/>
    </row>
    <row r="318" spans="2:4" ht="15" customHeight="1">
      <c r="B318" s="317"/>
      <c r="C318" s="317"/>
      <c r="D318" s="317"/>
    </row>
    <row r="319" spans="2:4" ht="15" customHeight="1">
      <c r="B319" s="317"/>
      <c r="C319" s="317"/>
      <c r="D319" s="317"/>
    </row>
    <row r="320" spans="2:4" ht="15" customHeight="1">
      <c r="B320" s="317"/>
      <c r="C320" s="317"/>
      <c r="D320" s="317"/>
    </row>
    <row r="321" spans="2:5" ht="15" customHeight="1">
      <c r="B321" s="317"/>
      <c r="C321" s="317"/>
      <c r="D321" s="317"/>
    </row>
    <row r="322" spans="2:5" ht="15" customHeight="1">
      <c r="B322" s="317"/>
      <c r="C322" s="317"/>
      <c r="D322" s="317"/>
    </row>
    <row r="323" spans="2:5" ht="15" customHeight="1">
      <c r="B323" s="317"/>
      <c r="C323" s="317"/>
      <c r="D323" s="317"/>
    </row>
    <row r="324" spans="2:5" ht="15" customHeight="1">
      <c r="B324" s="317"/>
      <c r="C324" s="317"/>
      <c r="D324" s="317"/>
    </row>
    <row r="325" spans="2:5" ht="15" customHeight="1">
      <c r="B325" s="317"/>
      <c r="C325" s="317"/>
      <c r="D325" s="317"/>
    </row>
    <row r="326" spans="2:5" ht="15" customHeight="1">
      <c r="B326" s="317"/>
      <c r="C326" s="317"/>
      <c r="D326" s="317"/>
    </row>
    <row r="327" spans="2:5" ht="15" customHeight="1">
      <c r="B327" s="317"/>
      <c r="C327" s="317"/>
      <c r="D327" s="317"/>
    </row>
    <row r="328" spans="2:5" ht="15" customHeight="1">
      <c r="B328" s="317"/>
      <c r="C328" s="317"/>
      <c r="D328" s="317"/>
    </row>
    <row r="329" spans="2:5" ht="15" customHeight="1">
      <c r="B329" s="317"/>
      <c r="C329" s="317"/>
      <c r="D329" s="317"/>
    </row>
    <row r="330" spans="2:5" ht="15" customHeight="1">
      <c r="B330" s="317"/>
      <c r="C330" s="317"/>
      <c r="D330" s="317"/>
    </row>
    <row r="331" spans="2:5" ht="15" customHeight="1">
      <c r="B331" s="317"/>
      <c r="C331" s="317"/>
      <c r="D331" s="317"/>
    </row>
    <row r="332" spans="2:5" ht="15" customHeight="1">
      <c r="B332" s="317"/>
      <c r="C332" s="317"/>
      <c r="D332" s="317"/>
    </row>
    <row r="333" spans="2:5" ht="15" customHeight="1">
      <c r="B333" s="317"/>
      <c r="C333" s="317"/>
      <c r="D333" s="317"/>
    </row>
    <row r="334" spans="2:5" ht="15" customHeight="1">
      <c r="B334" s="317"/>
      <c r="C334" s="317"/>
      <c r="D334" s="317"/>
      <c r="E334" s="317"/>
    </row>
    <row r="335" spans="2:5" ht="15" customHeight="1">
      <c r="B335" s="317"/>
      <c r="C335" s="317"/>
      <c r="D335" s="317"/>
    </row>
    <row r="336" spans="2:5" ht="15" customHeight="1">
      <c r="B336" s="317"/>
      <c r="C336" s="317"/>
      <c r="D336" s="317"/>
    </row>
    <row r="337" spans="2:4" ht="15" customHeight="1">
      <c r="B337" s="317"/>
      <c r="C337" s="317"/>
      <c r="D337" s="317"/>
    </row>
    <row r="338" spans="2:4" ht="15" customHeight="1">
      <c r="B338" s="317"/>
      <c r="C338" s="317"/>
      <c r="D338" s="317"/>
    </row>
    <row r="339" spans="2:4" ht="15" customHeight="1">
      <c r="B339" s="317"/>
      <c r="C339" s="317"/>
      <c r="D339" s="317"/>
    </row>
    <row r="340" spans="2:4" ht="15" customHeight="1">
      <c r="B340" s="317"/>
      <c r="C340" s="317"/>
      <c r="D340" s="317"/>
    </row>
    <row r="341" spans="2:4" ht="15" customHeight="1">
      <c r="B341" s="317"/>
      <c r="C341" s="317"/>
      <c r="D341" s="317"/>
    </row>
    <row r="342" spans="2:4" ht="15" customHeight="1">
      <c r="B342" s="317"/>
      <c r="C342" s="317"/>
      <c r="D342" s="317"/>
    </row>
    <row r="343" spans="2:4" ht="15" customHeight="1">
      <c r="B343" s="317"/>
      <c r="C343" s="317"/>
      <c r="D343" s="317"/>
    </row>
    <row r="344" spans="2:4" ht="15" customHeight="1">
      <c r="B344" s="317"/>
      <c r="C344" s="317"/>
      <c r="D344" s="317"/>
    </row>
    <row r="345" spans="2:4" ht="15" customHeight="1">
      <c r="B345" s="317"/>
      <c r="C345" s="317"/>
      <c r="D345" s="317"/>
    </row>
    <row r="346" spans="2:4" ht="15" customHeight="1">
      <c r="B346" s="317"/>
      <c r="C346" s="317"/>
      <c r="D346" s="317"/>
    </row>
    <row r="347" spans="2:4" ht="15" customHeight="1">
      <c r="B347" s="317"/>
      <c r="C347" s="317"/>
      <c r="D347" s="317"/>
    </row>
    <row r="348" spans="2:4" ht="15" customHeight="1">
      <c r="B348" s="317"/>
      <c r="C348" s="317"/>
      <c r="D348" s="317"/>
    </row>
  </sheetData>
  <mergeCells count="72">
    <mergeCell ref="H13:J13"/>
    <mergeCell ref="H14:J14"/>
    <mergeCell ref="G54:G56"/>
    <mergeCell ref="B151:B153"/>
    <mergeCell ref="F10:F12"/>
    <mergeCell ref="B138:F138"/>
    <mergeCell ref="E114:F114"/>
    <mergeCell ref="E115:F115"/>
    <mergeCell ref="E116:F116"/>
    <mergeCell ref="E117:F117"/>
    <mergeCell ref="B134:B136"/>
    <mergeCell ref="C58:D58"/>
    <mergeCell ref="B54:B63"/>
    <mergeCell ref="B86:B88"/>
    <mergeCell ref="B79:B81"/>
    <mergeCell ref="B127:E132"/>
    <mergeCell ref="B33:B36"/>
    <mergeCell ref="D41:D50"/>
    <mergeCell ref="C13:D13"/>
    <mergeCell ref="C17:D17"/>
    <mergeCell ref="C20:E20"/>
    <mergeCell ref="C21:E21"/>
    <mergeCell ref="C22:E22"/>
    <mergeCell ref="C24:D24"/>
    <mergeCell ref="C25:D25"/>
    <mergeCell ref="C14:D14"/>
    <mergeCell ref="C15:D15"/>
    <mergeCell ref="E63:F63"/>
    <mergeCell ref="C56:D56"/>
    <mergeCell ref="C16:D16"/>
    <mergeCell ref="C39:D39"/>
    <mergeCell ref="C40:D40"/>
    <mergeCell ref="E62:F62"/>
    <mergeCell ref="E60:F60"/>
    <mergeCell ref="C26:D26"/>
    <mergeCell ref="C54:D54"/>
    <mergeCell ref="E61:F61"/>
    <mergeCell ref="B76:B77"/>
    <mergeCell ref="B68:B72"/>
    <mergeCell ref="B74:B75"/>
    <mergeCell ref="C62:D62"/>
    <mergeCell ref="C57:D57"/>
    <mergeCell ref="C61:D61"/>
    <mergeCell ref="C59:D59"/>
    <mergeCell ref="C60:D60"/>
    <mergeCell ref="C63:D63"/>
    <mergeCell ref="B83:B85"/>
    <mergeCell ref="B108:B117"/>
    <mergeCell ref="B2:D2"/>
    <mergeCell ref="B4:D4"/>
    <mergeCell ref="B6:D6"/>
    <mergeCell ref="B8:D8"/>
    <mergeCell ref="C111:D111"/>
    <mergeCell ref="C55:D55"/>
    <mergeCell ref="C109:D109"/>
    <mergeCell ref="B51:B53"/>
    <mergeCell ref="B41:B50"/>
    <mergeCell ref="C110:D110"/>
    <mergeCell ref="C28:D28"/>
    <mergeCell ref="C30:D30"/>
    <mergeCell ref="C29:D29"/>
    <mergeCell ref="C108:D108"/>
    <mergeCell ref="B122:B124"/>
    <mergeCell ref="C112:D112"/>
    <mergeCell ref="B145:B147"/>
    <mergeCell ref="C117:D117"/>
    <mergeCell ref="B148:B150"/>
    <mergeCell ref="C113:D113"/>
    <mergeCell ref="C114:D114"/>
    <mergeCell ref="C115:D115"/>
    <mergeCell ref="C116:D116"/>
    <mergeCell ref="B119:B121"/>
  </mergeCells>
  <phoneticPr fontId="60"/>
  <dataValidations xWindow="988" yWindow="95" count="18">
    <dataValidation allowBlank="1" showInputMessage="1" showErrorMessage="1" prompt="例）事務局長" sqref="C140" xr:uid="{BACCE21A-9445-4007-8637-0C6CB93EF054}"/>
    <dataValidation type="list" allowBlank="1" showInputMessage="1" showErrorMessage="1" sqref="F68:F72 B21:B22" xr:uid="{8AD973E9-98BE-4BAA-A18E-CF269882ABC1}">
      <formula1>"○,　"</formula1>
    </dataValidation>
    <dataValidation allowBlank="1" showInputMessage="1" showErrorMessage="1" prompt="請負比率=見積書記載金額/見積書比較価格×100(小数点以下第2位未満切捨て）" sqref="F77" xr:uid="{875DEE94-345E-43B6-9FBF-F1B2B69D6263}"/>
    <dataValidation type="list" allowBlank="1" showInputMessage="1" showErrorMessage="1" sqref="C84 C135 C80 C87 C120 C123 H55" xr:uid="{6A436071-24A1-483C-AD7A-20908DAF4DFA}">
      <formula1>"1,2,3,4,5,6,7,8,9,10,11,12"</formula1>
    </dataValidation>
    <dataValidation type="list" allowBlank="1" showInputMessage="1" showErrorMessage="1" sqref="C85 C136 C81:C82 C88 C121 C118 C124 H56" xr:uid="{A7275753-8B46-49BF-A567-553C99202CF0}">
      <formula1>"1,2,3,4,5,6,7,8,9,10,11,12,13,14,15,16,17,18,19,20,21,22,23,24,25,26,27,28,29,30,31"</formula1>
    </dataValidation>
    <dataValidation allowBlank="1" showErrorMessage="1" prompt="数値のみ記入" sqref="D52" xr:uid="{A7062C55-C4AB-4D68-BECD-3CBA46360931}"/>
    <dataValidation imeMode="on" allowBlank="1" showInputMessage="1" showErrorMessage="1" sqref="D27 D18 C21:D22 C28" xr:uid="{4290F389-6FD9-4EA6-8443-1554CDB39BC0}"/>
    <dataValidation type="list" imeMode="on" allowBlank="1" showInputMessage="1" showErrorMessage="1" promptTitle="リストから選択" prompt="水路、農道、ため池、農地のうち、いずれかを記入_x000a_※工種が複数に亘る場合は手入力_x000a_" sqref="C26:D26" xr:uid="{96727A09-B556-4FDD-93C8-A22534F3A83D}">
      <formula1>"水路,農道,ため池,農地"</formula1>
    </dataValidation>
    <dataValidation imeMode="on" allowBlank="1" showInputMessage="1" showErrorMessage="1" prompt="数値のみ記入" sqref="C27 C29:D30" xr:uid="{591B2596-9D6D-4ABD-A8B6-E3CBB4C00C73}"/>
    <dataValidation type="list" allowBlank="1" showInputMessage="1" showErrorMessage="1" sqref="B96" xr:uid="{5071E7CA-835D-477C-81CA-C865171DE418}">
      <formula1>"1,2"</formula1>
    </dataValidation>
    <dataValidation allowBlank="1" showInputMessage="1" showErrorMessage="1" prompt="株式会社なら㈱、有限会社なら㈲なども付ける" sqref="C33:C37" xr:uid="{B96D3302-DE02-4075-961D-1FDE4100288D}"/>
    <dataValidation allowBlank="1" showInputMessage="1" showErrorMessage="1" prompt="役職名と氏名の間は１文字分スペースをあける" sqref="D33:D37" xr:uid="{C5C6152D-6C42-4F95-99BF-56A9A0CC0E52}"/>
    <dataValidation allowBlank="1" showInputMessage="1" showErrorMessage="1" prompt="例）事務局" sqref="C39:D39" xr:uid="{CFC264CB-2A6E-40A7-A8B1-15582848D65C}"/>
    <dataValidation allowBlank="1" showInputMessage="1" showErrorMessage="1" prompt="税抜きの金額を記入" sqref="D68:E72" xr:uid="{B9C246ED-98ED-44F1-83EF-9EFBD062F1EF}"/>
    <dataValidation imeMode="on" allowBlank="1" showInputMessage="1" showErrorMessage="1" prompt="数値を記入（施設の長寿命化のための活動の交付金のみ）" sqref="C18" xr:uid="{0241E5EF-767C-4306-831F-2DD1277550C0}"/>
    <dataValidation imeMode="on" allowBlank="1" showInputMessage="1" showErrorMessage="1" promptTitle="施工箇所の地区名" prompt="例）用水路更新工事　　_x000a_　　　用水路補修工事_x000a_　　　排水路更新工事　　_x000a_　　　排水路補修工事_x000a_　　　ゲート更新工事　　　_x000a_　　　ゲート補修工事_x000a_　　　農道舗装工事　　　　_x000a_　　　暗渠排水工事_x000a_　　　給水設備更新工事　_x000a_　　　排水設備更新工事" sqref="C25:D25" xr:uid="{D64361A2-14E7-4350-9721-31D71F607326}"/>
    <dataValidation imeMode="on" allowBlank="1" showInputMessage="1" showErrorMessage="1" promptTitle="施工箇所の地区名" prompt="例）上田市富士山　前畑地区_x000a_　　　上田市富士山（下組：前畑）" sqref="C24:D24" xr:uid="{67526C18-9CF1-473F-851D-8B531A6151BF}"/>
    <dataValidation type="list" allowBlank="1" showInputMessage="1" showErrorMessage="1" prompt="リストから選択してください" sqref="F76" xr:uid="{A29C0ACF-C143-4AEC-83C0-9431A22C0258}">
      <formula1>"落札,不落"</formula1>
    </dataValidation>
  </dataValidations>
  <hyperlinks>
    <hyperlink ref="B4:D4" location="'一括記入シート（最初に記入してください）'!D68" display="○落札業者決定後に記入する事項はここをクリック" xr:uid="{850C9846-976F-432D-9D77-C853A1EBD4C2}"/>
    <hyperlink ref="B6:D6" location="'一括記入シート（最初に記入してください）'!B96" display="○工事内容に変更があるときはここをクリック" xr:uid="{95CFA446-D6EA-488A-95D1-8FEBFC552A5B}"/>
    <hyperlink ref="B2:D2" location="'一括記入シート（最初に記入してください）'!C13" display="○最初（発注前）に記入する事項はここをクリック" xr:uid="{A5814B52-6E4E-4FB0-AC6D-BBB79C57AEFC}"/>
    <hyperlink ref="B8:D8" location="'一括記入シート（最初に記入してください）'!C143" display="○竣工時に記入する事項はここをクリック" xr:uid="{9FAB35C5-BB06-4F22-B15F-8742AB64E4EB}"/>
  </hyperlinks>
  <pageMargins left="0.98425196850393704" right="0.39370078740157483" top="0" bottom="0" header="0.51181102362204722" footer="0.51181102362204722"/>
  <pageSetup paperSize="9" scale="61" firstPageNumber="4294963191" fitToHeight="0" orientation="landscape" r:id="rId1"/>
  <headerFooter alignWithMargins="0">
    <oddHeader>&amp;C&amp;"ＭＳ Ｐゴシック"&amp;11一括記入シート</oddHeader>
  </headerFooter>
  <rowBreaks count="4" manualBreakCount="4">
    <brk id="37" max="12" man="1"/>
    <brk id="64" max="12" man="1"/>
    <brk id="93" max="12" man="1"/>
    <brk id="136" max="12" man="1"/>
  </rowBreaks>
  <cellWatches>
    <cellWatch r="C13"/>
  </cellWatch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4300-34D2-4221-80AC-E5CC92AD23C2}">
  <sheetPr>
    <tabColor indexed="14"/>
  </sheetPr>
  <dimension ref="A1:D30"/>
  <sheetViews>
    <sheetView workbookViewId="0">
      <selection sqref="A1:D1"/>
    </sheetView>
  </sheetViews>
  <sheetFormatPr defaultRowHeight="13.2"/>
  <cols>
    <col min="1" max="1" width="3.44140625" customWidth="1"/>
    <col min="2" max="2" width="14.44140625" customWidth="1"/>
    <col min="3" max="3" width="44.21875" customWidth="1"/>
    <col min="4" max="4" width="68.21875" customWidth="1"/>
  </cols>
  <sheetData>
    <row r="1" spans="1:4" s="46" customFormat="1" ht="20.100000000000001" customHeight="1">
      <c r="A1" s="574" t="s">
        <v>0</v>
      </c>
      <c r="B1" s="574"/>
      <c r="C1" s="574"/>
      <c r="D1" s="574"/>
    </row>
    <row r="2" spans="1:4" s="46" customFormat="1" ht="20.100000000000001" customHeight="1">
      <c r="A2" s="98" t="s">
        <v>1</v>
      </c>
      <c r="B2" s="47" t="s">
        <v>2</v>
      </c>
      <c r="C2" s="98" t="s">
        <v>3</v>
      </c>
      <c r="D2" s="98" t="s">
        <v>4</v>
      </c>
    </row>
    <row r="3" spans="1:4" s="46" customFormat="1" ht="20.100000000000001" customHeight="1">
      <c r="A3" s="48">
        <v>1</v>
      </c>
      <c r="B3" s="47"/>
      <c r="C3" s="101" t="s">
        <v>5</v>
      </c>
      <c r="D3" s="102" t="s">
        <v>6</v>
      </c>
    </row>
    <row r="4" spans="1:4" s="46" customFormat="1" ht="20.100000000000001" customHeight="1">
      <c r="A4" s="48">
        <v>2</v>
      </c>
      <c r="B4" s="47" t="s">
        <v>744</v>
      </c>
      <c r="C4" s="101" t="s">
        <v>745</v>
      </c>
      <c r="D4" s="99" t="s">
        <v>746</v>
      </c>
    </row>
    <row r="5" spans="1:4" s="46" customFormat="1" ht="20.100000000000001" customHeight="1">
      <c r="A5" s="48">
        <v>3</v>
      </c>
      <c r="B5" s="47" t="s">
        <v>749</v>
      </c>
      <c r="C5" s="101" t="s">
        <v>750</v>
      </c>
      <c r="D5" s="99" t="s">
        <v>751</v>
      </c>
    </row>
    <row r="6" spans="1:4" s="46" customFormat="1" ht="20.100000000000001" customHeight="1">
      <c r="A6" s="48">
        <v>4</v>
      </c>
      <c r="B6" s="47" t="s">
        <v>753</v>
      </c>
      <c r="C6" s="101" t="s">
        <v>752</v>
      </c>
      <c r="D6" s="99" t="s">
        <v>754</v>
      </c>
    </row>
    <row r="7" spans="1:4" s="46" customFormat="1" ht="20.100000000000001" customHeight="1">
      <c r="A7" s="382">
        <v>5</v>
      </c>
      <c r="B7" s="47" t="s">
        <v>841</v>
      </c>
      <c r="C7" s="100" t="s">
        <v>771</v>
      </c>
      <c r="D7" s="381" t="s">
        <v>748</v>
      </c>
    </row>
    <row r="8" spans="1:4" s="46" customFormat="1" ht="20.100000000000001" customHeight="1">
      <c r="A8" s="383">
        <v>6</v>
      </c>
      <c r="B8" s="47" t="s">
        <v>842</v>
      </c>
      <c r="C8" s="100" t="s">
        <v>877</v>
      </c>
      <c r="D8" s="99" t="s">
        <v>878</v>
      </c>
    </row>
    <row r="9" spans="1:4" s="46" customFormat="1" ht="20.100000000000001" customHeight="1">
      <c r="A9" s="384">
        <v>7</v>
      </c>
      <c r="B9" s="47" t="s">
        <v>843</v>
      </c>
      <c r="C9" s="100" t="s">
        <v>7</v>
      </c>
      <c r="D9" s="99" t="s">
        <v>8</v>
      </c>
    </row>
    <row r="10" spans="1:4" s="46" customFormat="1" ht="20.100000000000001" customHeight="1">
      <c r="A10" s="384">
        <v>8</v>
      </c>
      <c r="B10" s="47" t="s">
        <v>757</v>
      </c>
      <c r="C10" s="100" t="s">
        <v>755</v>
      </c>
      <c r="D10" s="99" t="s">
        <v>756</v>
      </c>
    </row>
    <row r="11" spans="1:4" s="46" customFormat="1" ht="20.100000000000001" customHeight="1">
      <c r="A11" s="48">
        <v>9</v>
      </c>
      <c r="B11" s="47" t="s">
        <v>758</v>
      </c>
      <c r="C11" s="100" t="s">
        <v>9</v>
      </c>
      <c r="D11" s="99" t="s">
        <v>10</v>
      </c>
    </row>
    <row r="12" spans="1:4" s="46" customFormat="1" ht="20.100000000000001" customHeight="1">
      <c r="A12" s="48">
        <v>10</v>
      </c>
      <c r="B12" s="47" t="s">
        <v>759</v>
      </c>
      <c r="C12" s="100" t="s">
        <v>833</v>
      </c>
      <c r="D12" s="99" t="s">
        <v>879</v>
      </c>
    </row>
    <row r="13" spans="1:4" s="46" customFormat="1" ht="20.100000000000001" customHeight="1">
      <c r="A13" s="48">
        <v>11</v>
      </c>
      <c r="B13" s="47" t="s">
        <v>760</v>
      </c>
      <c r="C13" s="100" t="s">
        <v>772</v>
      </c>
      <c r="D13" s="381" t="s">
        <v>748</v>
      </c>
    </row>
    <row r="14" spans="1:4" s="46" customFormat="1" ht="20.100000000000001" customHeight="1">
      <c r="A14" s="48">
        <v>12</v>
      </c>
      <c r="B14" s="47" t="s">
        <v>844</v>
      </c>
      <c r="C14" s="100" t="s">
        <v>11</v>
      </c>
      <c r="D14" s="99" t="s">
        <v>12</v>
      </c>
    </row>
    <row r="15" spans="1:4" s="46" customFormat="1" ht="20.100000000000001" customHeight="1">
      <c r="A15" s="48">
        <v>13</v>
      </c>
      <c r="B15" s="47" t="s">
        <v>845</v>
      </c>
      <c r="C15" s="100" t="s">
        <v>761</v>
      </c>
      <c r="D15" s="99" t="s">
        <v>762</v>
      </c>
    </row>
    <row r="16" spans="1:4" s="46" customFormat="1" ht="20.100000000000001" customHeight="1">
      <c r="A16" s="48">
        <v>14</v>
      </c>
      <c r="B16" s="47" t="s">
        <v>846</v>
      </c>
      <c r="C16" s="100" t="s">
        <v>875</v>
      </c>
      <c r="D16" s="99" t="s">
        <v>876</v>
      </c>
    </row>
    <row r="17" spans="1:4" s="46" customFormat="1" ht="20.100000000000001" customHeight="1">
      <c r="A17" s="48">
        <v>15</v>
      </c>
      <c r="B17" s="47" t="s">
        <v>847</v>
      </c>
      <c r="C17" s="100" t="s">
        <v>19</v>
      </c>
      <c r="D17" s="99" t="s">
        <v>763</v>
      </c>
    </row>
    <row r="18" spans="1:4" s="46" customFormat="1" ht="20.100000000000001" customHeight="1">
      <c r="A18" s="48">
        <v>16</v>
      </c>
      <c r="B18" s="47" t="s">
        <v>766</v>
      </c>
      <c r="C18" s="100" t="s">
        <v>764</v>
      </c>
      <c r="D18" s="99" t="s">
        <v>765</v>
      </c>
    </row>
    <row r="19" spans="1:4" s="46" customFormat="1" ht="20.100000000000001" customHeight="1">
      <c r="A19" s="48">
        <v>17</v>
      </c>
      <c r="B19" s="47" t="s">
        <v>769</v>
      </c>
      <c r="C19" s="100" t="s">
        <v>767</v>
      </c>
      <c r="D19" s="99" t="s">
        <v>768</v>
      </c>
    </row>
    <row r="20" spans="1:4" s="46" customFormat="1" ht="20.100000000000001" customHeight="1">
      <c r="A20" s="48">
        <v>18</v>
      </c>
      <c r="B20" s="47" t="s">
        <v>848</v>
      </c>
      <c r="C20" s="100" t="s">
        <v>770</v>
      </c>
      <c r="D20" s="99" t="s">
        <v>773</v>
      </c>
    </row>
    <row r="21" spans="1:4" s="46" customFormat="1" ht="20.100000000000001" customHeight="1">
      <c r="A21" s="48">
        <v>19</v>
      </c>
      <c r="B21" s="47" t="s">
        <v>774</v>
      </c>
      <c r="C21" s="100" t="s">
        <v>13</v>
      </c>
      <c r="D21" s="99" t="s">
        <v>14</v>
      </c>
    </row>
    <row r="22" spans="1:4" s="46" customFormat="1" ht="20.100000000000001" customHeight="1">
      <c r="A22" s="48">
        <v>20</v>
      </c>
      <c r="B22" s="47" t="s">
        <v>873</v>
      </c>
      <c r="C22" s="100" t="s">
        <v>15</v>
      </c>
      <c r="D22" s="99" t="s">
        <v>16</v>
      </c>
    </row>
    <row r="23" spans="1:4" s="46" customFormat="1" ht="20.100000000000001" customHeight="1">
      <c r="A23" s="48">
        <v>21</v>
      </c>
      <c r="B23" s="47" t="s">
        <v>874</v>
      </c>
      <c r="C23" s="100" t="s">
        <v>17</v>
      </c>
      <c r="D23" s="99" t="s">
        <v>18</v>
      </c>
    </row>
    <row r="24" spans="1:4" s="53" customFormat="1">
      <c r="A24"/>
      <c r="B24"/>
      <c r="C24"/>
      <c r="D24"/>
    </row>
    <row r="25" spans="1:4" s="53" customFormat="1">
      <c r="A25" t="s">
        <v>20</v>
      </c>
      <c r="B25"/>
      <c r="C25"/>
      <c r="D25"/>
    </row>
    <row r="26" spans="1:4" s="53" customFormat="1">
      <c r="A26" t="s">
        <v>21</v>
      </c>
      <c r="B26"/>
      <c r="C26"/>
      <c r="D26"/>
    </row>
    <row r="27" spans="1:4" s="53" customFormat="1">
      <c r="A27" t="s">
        <v>22</v>
      </c>
      <c r="B27"/>
      <c r="C27"/>
      <c r="D27"/>
    </row>
    <row r="28" spans="1:4" s="53" customFormat="1">
      <c r="A28" t="s">
        <v>23</v>
      </c>
      <c r="B28"/>
      <c r="C28"/>
      <c r="D28"/>
    </row>
    <row r="29" spans="1:4" s="53" customFormat="1">
      <c r="A29" t="s">
        <v>24</v>
      </c>
      <c r="B29"/>
      <c r="C29"/>
      <c r="D29"/>
    </row>
    <row r="30" spans="1:4" s="53" customFormat="1">
      <c r="A30" t="s">
        <v>850</v>
      </c>
      <c r="B30"/>
      <c r="C30"/>
      <c r="D30"/>
    </row>
  </sheetData>
  <mergeCells count="1">
    <mergeCell ref="A1:D1"/>
  </mergeCells>
  <phoneticPr fontId="60"/>
  <hyperlinks>
    <hyperlink ref="C7" location="'③見積書審査表（見積前審査1回目）'!A1" display="見積書審査表　兼　見積業者等確認表（見積前１回目）" xr:uid="{216D5D26-1708-4023-9DA3-797270065462}"/>
    <hyperlink ref="C8" location="④工事施行伺!A1" display="工事施行伺（提案を含む見積書により発注する場合）" xr:uid="{6AEDB594-CF2E-4946-9D15-26CAD4560CBC}"/>
    <hyperlink ref="C9" location="⑤見積依頼書!A1" display="見積依頼書（提案を含む見積書により発注する場合）" xr:uid="{683A035C-7D3B-496B-9462-755325958B54}"/>
    <hyperlink ref="C11" location="⑦見積書書式!A1" display="見積書書式（参考）" xr:uid="{FBEE3890-6DA1-4590-8273-21B7A00BA7D6}"/>
    <hyperlink ref="C12" location="⑧見積書経過書!A1" display="見積書経過書" xr:uid="{BF7CF605-4FDE-4371-A863-1001849C3036}"/>
    <hyperlink ref="C14" location="⑩契約伺書!A1" display="契約伺書" xr:uid="{235EA48F-97F9-4217-8075-AD2D028C9B37}"/>
    <hyperlink ref="C16" location="'⑪-2請書（契約金額が130万円以下の場合）'!A1" display="請書（契約金額が130万円以下の場合）" xr:uid="{8DA323F0-DFFC-461F-869F-BE951B87B58B}"/>
    <hyperlink ref="C20" location="'⑮見積書審査表（変更後）'!A1" display="見積書審査表兼見積業者等確認表（変更後）" xr:uid="{1A570050-EE40-4FF7-A683-8F38ADD53B6A}"/>
    <hyperlink ref="C21" location="⑯変更執行伺書!A1" display="変更執行伺書" xr:uid="{3933CA9C-ED8B-40A7-8B26-C0866F491326}"/>
    <hyperlink ref="C22" location="'⑰-1建設工事変更請負契約書'!A1" display="建設工事変更請負契約書" xr:uid="{8AD3A329-A163-4162-AF09-4236CA5DE890}"/>
    <hyperlink ref="C23" location="'⑰-2変更請書'!A1" display="変更請書" xr:uid="{A31D27C0-CAE0-4DE5-8EB7-33FA723AA0C0}"/>
    <hyperlink ref="C17" location="⑫検査調書!A1" display="検査調書" xr:uid="{5D121E9B-90DE-4536-A6A4-0A18250723D6}"/>
    <hyperlink ref="C3" location="'一括記入シート（最初）'!A1" display="一括記入シート" xr:uid="{11C22711-BA39-4B68-913D-9C805F74E4D5}"/>
    <hyperlink ref="C4" location="'⓪工事届出書'!A1" display="工事届出書" xr:uid="{84579CFA-5400-44A6-AE24-02244F2A5F3F}"/>
    <hyperlink ref="C5" location="'①見積依頼書（案）'!A1" display="見積依頼書案" xr:uid="{8BBCF487-ED69-4F38-AA66-66B7BEAD1BE9}"/>
    <hyperlink ref="C6" location="②仕様書!A1" display="仕様書" xr:uid="{D69F9001-DA2A-4023-A2B1-52CA9F4BD709}"/>
    <hyperlink ref="C10" location="⑥現場説明!A1" display="現場説明" xr:uid="{6585878D-490B-422D-805F-7D630B2D3C92}"/>
    <hyperlink ref="C15" location="'⑪-1建設工事請負契約書 '!A1" display="建設工事請負契約書" xr:uid="{B4EB1DC9-3F9E-4BC1-BA6E-CD344491EF68}"/>
    <hyperlink ref="C18" location="⑬結果通知!A1" display="結果通知" xr:uid="{9E2E38C3-93EF-4BFB-8039-828F10EE5FED}"/>
    <hyperlink ref="C13" location="'⑨見積書審査表（契約前審査2回目）'!A1" display="見積書審査表　兼　見積業者等確認表（契約前2回目）" xr:uid="{43BAFE83-3E8C-450B-855D-D1FA3962627D}"/>
    <hyperlink ref="C19" location="⑭書類チェック!A1" display="書類チェック" xr:uid="{A8E55A85-7A30-44DF-87E8-5EEB584AB627}"/>
  </hyperlinks>
  <pageMargins left="0.74791666666666667" right="0.74791666666666667" top="0.78749999999999998" bottom="0.59027777777777779" header="0.51180555555555562" footer="0.51180555555555562"/>
  <pageSetup paperSize="9" firstPageNumber="4294963191" orientation="landscape" r:id="rId1"/>
  <headerFooter alignWithMargins="0">
    <oddHeader>&amp;R&amp;"ＭＳ Ｐゴシック,太字"&amp;14資料４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38A8-4CD5-4E11-BCDB-C003D7BA7BB8}">
  <sheetPr>
    <tabColor rgb="FFFFFF00"/>
    <pageSetUpPr fitToPage="1"/>
  </sheetPr>
  <dimension ref="A1:AW66"/>
  <sheetViews>
    <sheetView topLeftCell="A33" workbookViewId="0">
      <selection activeCell="H16" sqref="H16:Q18"/>
    </sheetView>
  </sheetViews>
  <sheetFormatPr defaultRowHeight="13.2"/>
  <cols>
    <col min="1" max="7" width="2.6640625" customWidth="1"/>
    <col min="8" max="21" width="3" customWidth="1"/>
    <col min="22" max="33" width="2.6640625" customWidth="1"/>
  </cols>
  <sheetData>
    <row r="1" spans="1:49" ht="28.2">
      <c r="A1" s="370" t="s">
        <v>726</v>
      </c>
      <c r="B1" s="577" t="s">
        <v>673</v>
      </c>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343"/>
      <c r="AH1" s="575" t="s">
        <v>729</v>
      </c>
      <c r="AI1" s="576"/>
      <c r="AJ1" s="576"/>
      <c r="AK1" s="576"/>
      <c r="AL1" s="353"/>
      <c r="AM1" s="353"/>
      <c r="AN1" s="353"/>
      <c r="AO1" s="353"/>
      <c r="AP1" s="353"/>
      <c r="AQ1" s="353"/>
      <c r="AR1" s="353"/>
      <c r="AS1" s="353"/>
      <c r="AT1" s="353"/>
      <c r="AU1" s="353"/>
      <c r="AV1" s="353"/>
      <c r="AW1" s="353"/>
    </row>
    <row r="2" spans="1:49" ht="28.2">
      <c r="A2" s="1"/>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53"/>
      <c r="AI2" s="353"/>
      <c r="AJ2" s="353"/>
      <c r="AK2" s="353"/>
      <c r="AL2" s="353"/>
      <c r="AM2" s="353"/>
      <c r="AN2" s="353"/>
      <c r="AO2" s="353"/>
      <c r="AP2" s="353"/>
      <c r="AQ2" s="353"/>
      <c r="AR2" s="353"/>
      <c r="AS2" s="353"/>
      <c r="AT2" s="353"/>
      <c r="AU2" s="353"/>
      <c r="AV2" s="353"/>
      <c r="AW2" s="353"/>
    </row>
    <row r="3" spans="1:49">
      <c r="A3" s="2"/>
      <c r="B3" s="578" t="s">
        <v>674</v>
      </c>
      <c r="C3" s="579"/>
      <c r="D3" s="579"/>
      <c r="E3" s="579"/>
      <c r="F3" s="579"/>
      <c r="G3" s="580"/>
      <c r="H3" s="587" t="str">
        <f>IF(ISBLANK('一括記入シート（最初）'!$C$14),"",'一括記入シート（最初）'!$C$14)</f>
        <v>○○水土里会</v>
      </c>
      <c r="I3" s="587"/>
      <c r="J3" s="587"/>
      <c r="K3" s="587"/>
      <c r="L3" s="587"/>
      <c r="M3" s="587"/>
      <c r="N3" s="587"/>
      <c r="O3" s="587"/>
      <c r="P3" s="587"/>
      <c r="Q3" s="587"/>
      <c r="R3" s="587" t="s">
        <v>675</v>
      </c>
      <c r="S3" s="587"/>
      <c r="T3" s="587"/>
      <c r="U3" s="587"/>
      <c r="V3" s="588" t="s">
        <v>676</v>
      </c>
      <c r="W3" s="589"/>
      <c r="X3" s="589"/>
      <c r="Y3" s="589"/>
      <c r="Z3" s="589"/>
      <c r="AA3" s="589"/>
      <c r="AB3" s="589"/>
      <c r="AC3" s="589"/>
      <c r="AD3" s="589"/>
      <c r="AE3" s="589"/>
      <c r="AF3" s="589"/>
      <c r="AG3" s="590"/>
      <c r="AH3" s="353"/>
      <c r="AI3" s="353"/>
      <c r="AJ3" s="353"/>
      <c r="AK3" s="353"/>
      <c r="AL3" s="353"/>
      <c r="AM3" s="353"/>
      <c r="AN3" s="353"/>
      <c r="AO3" s="353"/>
      <c r="AP3" s="353"/>
      <c r="AQ3" s="353"/>
      <c r="AR3" s="353"/>
      <c r="AS3" s="353"/>
      <c r="AT3" s="353"/>
      <c r="AU3" s="353"/>
      <c r="AV3" s="353"/>
      <c r="AW3" s="353"/>
    </row>
    <row r="4" spans="1:49">
      <c r="A4" s="2"/>
      <c r="B4" s="581"/>
      <c r="C4" s="582"/>
      <c r="D4" s="582"/>
      <c r="E4" s="582"/>
      <c r="F4" s="582"/>
      <c r="G4" s="583"/>
      <c r="H4" s="587"/>
      <c r="I4" s="587"/>
      <c r="J4" s="587"/>
      <c r="K4" s="587"/>
      <c r="L4" s="587"/>
      <c r="M4" s="587"/>
      <c r="N4" s="587"/>
      <c r="O4" s="587"/>
      <c r="P4" s="587"/>
      <c r="Q4" s="587"/>
      <c r="R4" s="587"/>
      <c r="S4" s="587"/>
      <c r="T4" s="587"/>
      <c r="U4" s="587"/>
      <c r="V4" s="591"/>
      <c r="W4" s="592"/>
      <c r="X4" s="592"/>
      <c r="Y4" s="592"/>
      <c r="Z4" s="592"/>
      <c r="AA4" s="592"/>
      <c r="AB4" s="592"/>
      <c r="AC4" s="592"/>
      <c r="AD4" s="592"/>
      <c r="AE4" s="592"/>
      <c r="AF4" s="592"/>
      <c r="AG4" s="593"/>
      <c r="AH4" s="351" t="s">
        <v>702</v>
      </c>
      <c r="AI4" s="352"/>
      <c r="AJ4" s="352"/>
      <c r="AK4" s="352"/>
      <c r="AL4" s="352"/>
      <c r="AM4" s="353"/>
      <c r="AN4" s="353"/>
      <c r="AO4" s="353"/>
      <c r="AP4" s="353"/>
      <c r="AQ4" s="353"/>
      <c r="AR4" s="353"/>
      <c r="AS4" s="353"/>
      <c r="AT4" s="353"/>
      <c r="AU4" s="353"/>
      <c r="AV4" s="353"/>
      <c r="AW4" s="353"/>
    </row>
    <row r="5" spans="1:49">
      <c r="B5" s="584"/>
      <c r="C5" s="585"/>
      <c r="D5" s="585"/>
      <c r="E5" s="585"/>
      <c r="F5" s="585"/>
      <c r="G5" s="586"/>
      <c r="H5" s="587"/>
      <c r="I5" s="587"/>
      <c r="J5" s="587"/>
      <c r="K5" s="587"/>
      <c r="L5" s="587"/>
      <c r="M5" s="587"/>
      <c r="N5" s="587"/>
      <c r="O5" s="587"/>
      <c r="P5" s="587"/>
      <c r="Q5" s="587"/>
      <c r="R5" s="587"/>
      <c r="S5" s="587"/>
      <c r="T5" s="587"/>
      <c r="U5" s="587"/>
      <c r="V5" s="594"/>
      <c r="W5" s="595"/>
      <c r="X5" s="595"/>
      <c r="Y5" s="595"/>
      <c r="Z5" s="595"/>
      <c r="AA5" s="595"/>
      <c r="AB5" s="595"/>
      <c r="AC5" s="595"/>
      <c r="AD5" s="595"/>
      <c r="AE5" s="595"/>
      <c r="AF5" s="595"/>
      <c r="AG5" s="596"/>
      <c r="AH5" s="353"/>
      <c r="AI5" s="353"/>
      <c r="AJ5" s="353"/>
      <c r="AK5" s="353"/>
      <c r="AL5" s="353"/>
      <c r="AM5" s="353"/>
      <c r="AN5" s="353"/>
      <c r="AO5" s="353"/>
      <c r="AP5" s="353"/>
      <c r="AQ5" s="353"/>
      <c r="AR5" s="353"/>
      <c r="AS5" s="353"/>
      <c r="AT5" s="353"/>
      <c r="AU5" s="353"/>
      <c r="AV5" s="353"/>
      <c r="AW5" s="353"/>
    </row>
    <row r="6" spans="1:49">
      <c r="B6" s="597" t="s">
        <v>677</v>
      </c>
      <c r="C6" s="598"/>
      <c r="D6" s="598"/>
      <c r="E6" s="598"/>
      <c r="F6" s="598"/>
      <c r="G6" s="599"/>
      <c r="H6" s="606" t="str">
        <f>IF(ISBLANK('一括記入シート（最初）'!$C$25),"",'一括記入シート（最初）'!$C$25)</f>
        <v>用水路補修工事</v>
      </c>
      <c r="I6" s="606"/>
      <c r="J6" s="606"/>
      <c r="K6" s="606"/>
      <c r="L6" s="606"/>
      <c r="M6" s="606"/>
      <c r="N6" s="606"/>
      <c r="O6" s="606"/>
      <c r="P6" s="606"/>
      <c r="Q6" s="607"/>
      <c r="R6" s="612" t="s">
        <v>678</v>
      </c>
      <c r="S6" s="612"/>
      <c r="T6" s="612"/>
      <c r="U6" s="612"/>
      <c r="V6" s="613" t="str">
        <f>IF(ISBLANK('一括記入シート（最初）'!$C$24),"",'一括記入シート（最初）'!$C$24)</f>
        <v>上田市〇〇（△△）</v>
      </c>
      <c r="W6" s="613"/>
      <c r="X6" s="613"/>
      <c r="Y6" s="613"/>
      <c r="Z6" s="613"/>
      <c r="AA6" s="613"/>
      <c r="AB6" s="613"/>
      <c r="AC6" s="613"/>
      <c r="AD6" s="613"/>
      <c r="AE6" s="613"/>
      <c r="AF6" s="613"/>
      <c r="AG6" s="614"/>
      <c r="AH6" s="353"/>
      <c r="AI6" s="353"/>
      <c r="AJ6" s="353"/>
      <c r="AK6" s="353"/>
      <c r="AL6" s="353"/>
      <c r="AM6" s="353"/>
      <c r="AN6" s="353"/>
      <c r="AO6" s="353"/>
      <c r="AP6" s="353"/>
      <c r="AQ6" s="353"/>
      <c r="AR6" s="353"/>
      <c r="AS6" s="353"/>
      <c r="AT6" s="353"/>
      <c r="AU6" s="353"/>
      <c r="AV6" s="353"/>
      <c r="AW6" s="353"/>
    </row>
    <row r="7" spans="1:49">
      <c r="B7" s="600"/>
      <c r="C7" s="601"/>
      <c r="D7" s="601"/>
      <c r="E7" s="601"/>
      <c r="F7" s="601"/>
      <c r="G7" s="602"/>
      <c r="H7" s="608"/>
      <c r="I7" s="608"/>
      <c r="J7" s="608"/>
      <c r="K7" s="608"/>
      <c r="L7" s="608"/>
      <c r="M7" s="608"/>
      <c r="N7" s="608"/>
      <c r="O7" s="608"/>
      <c r="P7" s="608"/>
      <c r="Q7" s="609"/>
      <c r="R7" s="612"/>
      <c r="S7" s="612"/>
      <c r="T7" s="612"/>
      <c r="U7" s="612"/>
      <c r="V7" s="615"/>
      <c r="W7" s="615"/>
      <c r="X7" s="615"/>
      <c r="Y7" s="615"/>
      <c r="Z7" s="615"/>
      <c r="AA7" s="615"/>
      <c r="AB7" s="615"/>
      <c r="AC7" s="615"/>
      <c r="AD7" s="615"/>
      <c r="AE7" s="615"/>
      <c r="AF7" s="615"/>
      <c r="AG7" s="616"/>
      <c r="AH7" s="353"/>
      <c r="AI7" s="353"/>
      <c r="AJ7" s="353"/>
      <c r="AK7" s="353"/>
      <c r="AL7" s="353"/>
      <c r="AM7" s="353"/>
      <c r="AN7" s="353"/>
      <c r="AO7" s="353"/>
      <c r="AP7" s="353"/>
      <c r="AQ7" s="353"/>
      <c r="AR7" s="353"/>
      <c r="AS7" s="353"/>
      <c r="AT7" s="353"/>
      <c r="AU7" s="353"/>
      <c r="AV7" s="353"/>
      <c r="AW7" s="353"/>
    </row>
    <row r="8" spans="1:49">
      <c r="B8" s="603"/>
      <c r="C8" s="604"/>
      <c r="D8" s="604"/>
      <c r="E8" s="604"/>
      <c r="F8" s="604"/>
      <c r="G8" s="605"/>
      <c r="H8" s="610"/>
      <c r="I8" s="610"/>
      <c r="J8" s="610"/>
      <c r="K8" s="610"/>
      <c r="L8" s="610"/>
      <c r="M8" s="610"/>
      <c r="N8" s="610"/>
      <c r="O8" s="610"/>
      <c r="P8" s="610"/>
      <c r="Q8" s="611"/>
      <c r="R8" s="612"/>
      <c r="S8" s="612"/>
      <c r="T8" s="612"/>
      <c r="U8" s="612"/>
      <c r="V8" s="617"/>
      <c r="W8" s="617"/>
      <c r="X8" s="617"/>
      <c r="Y8" s="617"/>
      <c r="Z8" s="617"/>
      <c r="AA8" s="617"/>
      <c r="AB8" s="617"/>
      <c r="AC8" s="617"/>
      <c r="AD8" s="617"/>
      <c r="AE8" s="617"/>
      <c r="AF8" s="617"/>
      <c r="AG8" s="618"/>
      <c r="AH8" s="353"/>
      <c r="AI8" s="353"/>
      <c r="AJ8" s="353"/>
      <c r="AK8" s="353"/>
      <c r="AL8" s="353"/>
      <c r="AM8" s="353"/>
      <c r="AN8" s="353"/>
      <c r="AO8" s="353"/>
      <c r="AP8" s="353"/>
      <c r="AQ8" s="353"/>
      <c r="AR8" s="353"/>
      <c r="AS8" s="353"/>
      <c r="AT8" s="353"/>
      <c r="AU8" s="353"/>
      <c r="AV8" s="353"/>
      <c r="AW8" s="353"/>
    </row>
    <row r="9" spans="1:49" ht="16.2" hidden="1">
      <c r="B9" s="597" t="s">
        <v>679</v>
      </c>
      <c r="C9" s="598"/>
      <c r="D9" s="598"/>
      <c r="E9" s="598"/>
      <c r="F9" s="598"/>
      <c r="G9" s="598"/>
      <c r="H9" s="619" t="s">
        <v>338</v>
      </c>
      <c r="I9" s="620"/>
      <c r="J9" s="621" t="s">
        <v>680</v>
      </c>
      <c r="K9" s="622"/>
      <c r="L9" s="622"/>
      <c r="M9" s="622"/>
      <c r="N9" s="622"/>
      <c r="O9" s="622"/>
      <c r="P9" s="622"/>
      <c r="Q9" s="622"/>
      <c r="R9" s="622"/>
      <c r="S9" s="622"/>
      <c r="T9" s="622"/>
      <c r="U9" s="622"/>
      <c r="V9" s="622"/>
      <c r="W9" s="622"/>
      <c r="X9" s="622"/>
      <c r="Y9" s="622"/>
      <c r="Z9" s="622"/>
      <c r="AA9" s="622"/>
      <c r="AB9" s="622"/>
      <c r="AC9" s="622"/>
      <c r="AD9" s="622"/>
      <c r="AE9" s="622"/>
      <c r="AF9" s="622"/>
      <c r="AG9" s="623"/>
      <c r="AH9" s="353"/>
      <c r="AI9" s="353"/>
      <c r="AJ9" s="353"/>
      <c r="AK9" s="353"/>
      <c r="AL9" s="353"/>
      <c r="AM9" s="353"/>
      <c r="AN9" s="353"/>
      <c r="AO9" s="353"/>
      <c r="AP9" s="353"/>
      <c r="AQ9" s="353"/>
      <c r="AR9" s="353"/>
      <c r="AS9" s="353"/>
      <c r="AT9" s="353"/>
      <c r="AU9" s="353"/>
      <c r="AV9" s="353"/>
      <c r="AW9" s="353"/>
    </row>
    <row r="10" spans="1:49" ht="15.6" hidden="1">
      <c r="B10" s="600"/>
      <c r="C10" s="601"/>
      <c r="D10" s="601"/>
      <c r="E10" s="601"/>
      <c r="F10" s="601"/>
      <c r="G10" s="601"/>
      <c r="H10" s="624"/>
      <c r="I10" s="625"/>
      <c r="J10" s="621" t="s">
        <v>681</v>
      </c>
      <c r="K10" s="622"/>
      <c r="L10" s="622"/>
      <c r="M10" s="622"/>
      <c r="N10" s="622"/>
      <c r="O10" s="622"/>
      <c r="P10" s="622"/>
      <c r="Q10" s="622"/>
      <c r="R10" s="622"/>
      <c r="S10" s="622"/>
      <c r="T10" s="622"/>
      <c r="U10" s="622"/>
      <c r="V10" s="622"/>
      <c r="W10" s="622"/>
      <c r="X10" s="622"/>
      <c r="Y10" s="622"/>
      <c r="Z10" s="622"/>
      <c r="AA10" s="622"/>
      <c r="AB10" s="622"/>
      <c r="AC10" s="622"/>
      <c r="AD10" s="622"/>
      <c r="AE10" s="622"/>
      <c r="AF10" s="622"/>
      <c r="AG10" s="623"/>
      <c r="AH10" s="353"/>
      <c r="AI10" s="353"/>
      <c r="AJ10" s="353"/>
      <c r="AK10" s="353"/>
      <c r="AL10" s="353"/>
      <c r="AM10" s="353"/>
      <c r="AN10" s="353"/>
      <c r="AO10" s="353"/>
      <c r="AP10" s="353"/>
      <c r="AQ10" s="353"/>
      <c r="AR10" s="353"/>
      <c r="AS10" s="353"/>
      <c r="AT10" s="353"/>
      <c r="AU10" s="353"/>
      <c r="AV10" s="353"/>
      <c r="AW10" s="353"/>
    </row>
    <row r="11" spans="1:49" ht="15.6" hidden="1">
      <c r="B11" s="600"/>
      <c r="C11" s="601"/>
      <c r="D11" s="601"/>
      <c r="E11" s="601"/>
      <c r="F11" s="601"/>
      <c r="G11" s="601"/>
      <c r="H11" s="624"/>
      <c r="I11" s="625"/>
      <c r="J11" s="626" t="s">
        <v>682</v>
      </c>
      <c r="K11" s="627"/>
      <c r="L11" s="627"/>
      <c r="M11" s="627"/>
      <c r="N11" s="627"/>
      <c r="O11" s="627"/>
      <c r="P11" s="627"/>
      <c r="Q11" s="627"/>
      <c r="R11" s="627"/>
      <c r="S11" s="627"/>
      <c r="T11" s="627"/>
      <c r="U11" s="627"/>
      <c r="V11" s="627"/>
      <c r="W11" s="627"/>
      <c r="X11" s="627"/>
      <c r="Y11" s="627"/>
      <c r="Z11" s="627"/>
      <c r="AA11" s="627"/>
      <c r="AB11" s="627"/>
      <c r="AC11" s="627"/>
      <c r="AD11" s="627"/>
      <c r="AE11" s="627"/>
      <c r="AF11" s="627"/>
      <c r="AG11" s="628"/>
      <c r="AH11" s="353"/>
      <c r="AI11" s="353"/>
      <c r="AJ11" s="353"/>
      <c r="AK11" s="353"/>
      <c r="AL11" s="353"/>
      <c r="AM11" s="353"/>
      <c r="AN11" s="353"/>
      <c r="AO11" s="353"/>
      <c r="AP11" s="353"/>
      <c r="AQ11" s="353"/>
      <c r="AR11" s="353"/>
      <c r="AS11" s="353"/>
      <c r="AT11" s="353"/>
      <c r="AU11" s="353"/>
      <c r="AV11" s="353"/>
      <c r="AW11" s="353"/>
    </row>
    <row r="12" spans="1:49" ht="15.6" hidden="1">
      <c r="B12" s="603"/>
      <c r="C12" s="604"/>
      <c r="D12" s="604"/>
      <c r="E12" s="604"/>
      <c r="F12" s="604"/>
      <c r="G12" s="604"/>
      <c r="H12" s="624"/>
      <c r="I12" s="625"/>
      <c r="J12" s="626" t="s">
        <v>683</v>
      </c>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8"/>
      <c r="AH12" s="353"/>
      <c r="AI12" s="353"/>
      <c r="AJ12" s="353"/>
      <c r="AK12" s="353"/>
      <c r="AL12" s="353"/>
      <c r="AM12" s="353"/>
      <c r="AN12" s="353"/>
      <c r="AO12" s="353"/>
      <c r="AP12" s="353"/>
      <c r="AQ12" s="353"/>
      <c r="AR12" s="353"/>
      <c r="AS12" s="353"/>
      <c r="AT12" s="353"/>
      <c r="AU12" s="353"/>
      <c r="AV12" s="353"/>
      <c r="AW12" s="353"/>
    </row>
    <row r="13" spans="1:49" ht="16.2">
      <c r="A13" s="9"/>
      <c r="B13" s="612" t="s">
        <v>684</v>
      </c>
      <c r="C13" s="612"/>
      <c r="D13" s="612"/>
      <c r="E13" s="612"/>
      <c r="F13" s="612"/>
      <c r="G13" s="612"/>
      <c r="H13" s="629"/>
      <c r="I13" s="629"/>
      <c r="J13" s="629"/>
      <c r="K13" s="629"/>
      <c r="L13" s="629"/>
      <c r="M13" s="629"/>
      <c r="N13" s="629"/>
      <c r="O13" s="629"/>
      <c r="P13" s="629"/>
      <c r="Q13" s="630"/>
      <c r="R13" s="578" t="s">
        <v>685</v>
      </c>
      <c r="S13" s="579"/>
      <c r="T13" s="579"/>
      <c r="U13" s="580"/>
      <c r="V13" s="635">
        <f>IF(ISBLANK('一括記入シート（最初）'!$C$27),"",'一括記入シート（最初）'!$C$27)</f>
        <v>500000</v>
      </c>
      <c r="W13" s="636"/>
      <c r="X13" s="636"/>
      <c r="Y13" s="636"/>
      <c r="Z13" s="636"/>
      <c r="AA13" s="636"/>
      <c r="AB13" s="636"/>
      <c r="AC13" s="636"/>
      <c r="AD13" s="636"/>
      <c r="AE13" s="636"/>
      <c r="AF13" s="636"/>
      <c r="AG13" s="637"/>
      <c r="AH13" s="353"/>
      <c r="AI13" s="353"/>
      <c r="AJ13" s="353"/>
      <c r="AK13" s="353"/>
      <c r="AL13" s="353"/>
      <c r="AM13" s="353"/>
      <c r="AN13" s="353"/>
      <c r="AO13" s="353"/>
      <c r="AP13" s="353"/>
      <c r="AQ13" s="353"/>
      <c r="AR13" s="353"/>
      <c r="AS13" s="353"/>
      <c r="AT13" s="353"/>
      <c r="AU13" s="353"/>
      <c r="AV13" s="353"/>
      <c r="AW13" s="353"/>
    </row>
    <row r="14" spans="1:49" ht="16.2">
      <c r="A14" s="9"/>
      <c r="B14" s="612"/>
      <c r="C14" s="612"/>
      <c r="D14" s="612"/>
      <c r="E14" s="612"/>
      <c r="F14" s="612"/>
      <c r="G14" s="612"/>
      <c r="H14" s="631"/>
      <c r="I14" s="631"/>
      <c r="J14" s="631"/>
      <c r="K14" s="631"/>
      <c r="L14" s="631"/>
      <c r="M14" s="631"/>
      <c r="N14" s="631"/>
      <c r="O14" s="631"/>
      <c r="P14" s="631"/>
      <c r="Q14" s="632"/>
      <c r="R14" s="581"/>
      <c r="S14" s="582"/>
      <c r="T14" s="582"/>
      <c r="U14" s="583"/>
      <c r="V14" s="638"/>
      <c r="W14" s="639"/>
      <c r="X14" s="639"/>
      <c r="Y14" s="639"/>
      <c r="Z14" s="639"/>
      <c r="AA14" s="639"/>
      <c r="AB14" s="639"/>
      <c r="AC14" s="639"/>
      <c r="AD14" s="639"/>
      <c r="AE14" s="639"/>
      <c r="AF14" s="639"/>
      <c r="AG14" s="640"/>
      <c r="AH14" s="353"/>
      <c r="AI14" s="353"/>
      <c r="AJ14" s="353"/>
      <c r="AK14" s="353"/>
      <c r="AL14" s="353"/>
      <c r="AM14" s="353"/>
      <c r="AN14" s="353"/>
      <c r="AO14" s="353"/>
      <c r="AP14" s="353"/>
      <c r="AQ14" s="353"/>
      <c r="AR14" s="353"/>
      <c r="AS14" s="353"/>
      <c r="AT14" s="353"/>
      <c r="AU14" s="353"/>
      <c r="AV14" s="353"/>
      <c r="AW14" s="353"/>
    </row>
    <row r="15" spans="1:49">
      <c r="B15" s="612"/>
      <c r="C15" s="612"/>
      <c r="D15" s="612"/>
      <c r="E15" s="612"/>
      <c r="F15" s="612"/>
      <c r="G15" s="612"/>
      <c r="H15" s="633"/>
      <c r="I15" s="633"/>
      <c r="J15" s="633"/>
      <c r="K15" s="633"/>
      <c r="L15" s="633"/>
      <c r="M15" s="633"/>
      <c r="N15" s="633"/>
      <c r="O15" s="633"/>
      <c r="P15" s="633"/>
      <c r="Q15" s="634"/>
      <c r="R15" s="584"/>
      <c r="S15" s="585"/>
      <c r="T15" s="585"/>
      <c r="U15" s="586"/>
      <c r="V15" s="641"/>
      <c r="W15" s="642"/>
      <c r="X15" s="642"/>
      <c r="Y15" s="642"/>
      <c r="Z15" s="642"/>
      <c r="AA15" s="642"/>
      <c r="AB15" s="642"/>
      <c r="AC15" s="642"/>
      <c r="AD15" s="642"/>
      <c r="AE15" s="642"/>
      <c r="AF15" s="642"/>
      <c r="AG15" s="643"/>
      <c r="AH15" s="353"/>
      <c r="AI15" s="353"/>
      <c r="AJ15" s="353"/>
      <c r="AK15" s="353"/>
      <c r="AL15" s="353"/>
      <c r="AM15" s="353"/>
      <c r="AN15" s="353"/>
      <c r="AO15" s="353"/>
      <c r="AP15" s="353"/>
      <c r="AQ15" s="353"/>
      <c r="AR15" s="353"/>
      <c r="AS15" s="353"/>
      <c r="AT15" s="353"/>
      <c r="AU15" s="353"/>
      <c r="AV15" s="353"/>
      <c r="AW15" s="353"/>
    </row>
    <row r="16" spans="1:49">
      <c r="B16" s="612" t="s">
        <v>686</v>
      </c>
      <c r="C16" s="612"/>
      <c r="D16" s="612"/>
      <c r="E16" s="612"/>
      <c r="F16" s="612"/>
      <c r="G16" s="612"/>
      <c r="H16" s="644"/>
      <c r="I16" s="629"/>
      <c r="J16" s="629"/>
      <c r="K16" s="629"/>
      <c r="L16" s="629"/>
      <c r="M16" s="629"/>
      <c r="N16" s="629"/>
      <c r="O16" s="629"/>
      <c r="P16" s="629"/>
      <c r="Q16" s="630"/>
      <c r="R16" s="578" t="s">
        <v>687</v>
      </c>
      <c r="S16" s="579"/>
      <c r="T16" s="579"/>
      <c r="U16" s="580"/>
      <c r="V16" s="645"/>
      <c r="W16" s="646"/>
      <c r="X16" s="646"/>
      <c r="Y16" s="646"/>
      <c r="Z16" s="646"/>
      <c r="AA16" s="646"/>
      <c r="AB16" s="646"/>
      <c r="AC16" s="646"/>
      <c r="AD16" s="646"/>
      <c r="AE16" s="646"/>
      <c r="AF16" s="646"/>
      <c r="AG16" s="647"/>
      <c r="AH16" s="353"/>
      <c r="AI16" s="353"/>
      <c r="AJ16" s="353"/>
      <c r="AK16" s="353"/>
      <c r="AL16" s="353"/>
      <c r="AM16" s="353"/>
      <c r="AN16" s="353"/>
      <c r="AO16" s="353"/>
      <c r="AP16" s="353"/>
      <c r="AQ16" s="353"/>
      <c r="AR16" s="353"/>
      <c r="AS16" s="353"/>
      <c r="AT16" s="353"/>
      <c r="AU16" s="353"/>
      <c r="AV16" s="353"/>
      <c r="AW16" s="353"/>
    </row>
    <row r="17" spans="2:49">
      <c r="B17" s="612"/>
      <c r="C17" s="612"/>
      <c r="D17" s="612"/>
      <c r="E17" s="612"/>
      <c r="F17" s="612"/>
      <c r="G17" s="612"/>
      <c r="H17" s="631"/>
      <c r="I17" s="631"/>
      <c r="J17" s="631"/>
      <c r="K17" s="631"/>
      <c r="L17" s="631"/>
      <c r="M17" s="631"/>
      <c r="N17" s="631"/>
      <c r="O17" s="631"/>
      <c r="P17" s="631"/>
      <c r="Q17" s="632"/>
      <c r="R17" s="581"/>
      <c r="S17" s="582"/>
      <c r="T17" s="582"/>
      <c r="U17" s="583"/>
      <c r="V17" s="648"/>
      <c r="W17" s="649"/>
      <c r="X17" s="649"/>
      <c r="Y17" s="649"/>
      <c r="Z17" s="649"/>
      <c r="AA17" s="649"/>
      <c r="AB17" s="649"/>
      <c r="AC17" s="649"/>
      <c r="AD17" s="649"/>
      <c r="AE17" s="649"/>
      <c r="AF17" s="649"/>
      <c r="AG17" s="650"/>
      <c r="AH17" s="353"/>
      <c r="AI17" s="353"/>
      <c r="AJ17" s="353"/>
      <c r="AK17" s="353"/>
      <c r="AL17" s="353"/>
      <c r="AM17" s="353"/>
      <c r="AN17" s="353"/>
      <c r="AO17" s="353"/>
      <c r="AP17" s="353"/>
      <c r="AQ17" s="353"/>
      <c r="AR17" s="353"/>
      <c r="AS17" s="353"/>
      <c r="AT17" s="353"/>
      <c r="AU17" s="353"/>
      <c r="AV17" s="353"/>
      <c r="AW17" s="353"/>
    </row>
    <row r="18" spans="2:49">
      <c r="B18" s="612"/>
      <c r="C18" s="612"/>
      <c r="D18" s="612"/>
      <c r="E18" s="612"/>
      <c r="F18" s="612"/>
      <c r="G18" s="612"/>
      <c r="H18" s="633"/>
      <c r="I18" s="633"/>
      <c r="J18" s="633"/>
      <c r="K18" s="633"/>
      <c r="L18" s="633"/>
      <c r="M18" s="633"/>
      <c r="N18" s="633"/>
      <c r="O18" s="633"/>
      <c r="P18" s="633"/>
      <c r="Q18" s="634"/>
      <c r="R18" s="584"/>
      <c r="S18" s="585"/>
      <c r="T18" s="585"/>
      <c r="U18" s="586"/>
      <c r="V18" s="651"/>
      <c r="W18" s="652"/>
      <c r="X18" s="652"/>
      <c r="Y18" s="652"/>
      <c r="Z18" s="652"/>
      <c r="AA18" s="652"/>
      <c r="AB18" s="652"/>
      <c r="AC18" s="652"/>
      <c r="AD18" s="652"/>
      <c r="AE18" s="652"/>
      <c r="AF18" s="652"/>
      <c r="AG18" s="653"/>
      <c r="AH18" s="353"/>
      <c r="AI18" s="353"/>
      <c r="AJ18" s="353"/>
      <c r="AK18" s="353"/>
      <c r="AL18" s="353"/>
      <c r="AM18" s="353"/>
      <c r="AN18" s="353"/>
      <c r="AO18" s="353"/>
      <c r="AP18" s="353"/>
      <c r="AQ18" s="353"/>
      <c r="AR18" s="353"/>
      <c r="AS18" s="353"/>
      <c r="AT18" s="353"/>
      <c r="AU18" s="353"/>
      <c r="AV18" s="353"/>
      <c r="AW18" s="353"/>
    </row>
    <row r="19" spans="2:49">
      <c r="B19" s="654" t="s">
        <v>688</v>
      </c>
      <c r="C19" s="655"/>
      <c r="D19" s="655"/>
      <c r="E19" s="655"/>
      <c r="F19" s="655"/>
      <c r="G19" s="655"/>
      <c r="H19" s="655"/>
      <c r="I19" s="656"/>
      <c r="J19" s="657" t="s">
        <v>689</v>
      </c>
      <c r="K19" s="657"/>
      <c r="L19" s="657"/>
      <c r="M19" s="657"/>
      <c r="N19" s="657"/>
      <c r="O19" s="657"/>
      <c r="P19" s="658" t="str">
        <f>IF(ISBLANK('一括記入シート（最初）'!$C$29),"",'一括記入シート（最初）'!$C$29)</f>
        <v/>
      </c>
      <c r="Q19" s="658"/>
      <c r="R19" s="658"/>
      <c r="S19" s="658"/>
      <c r="T19" s="658"/>
      <c r="U19" s="658"/>
      <c r="V19" s="587" t="s">
        <v>690</v>
      </c>
      <c r="W19" s="587"/>
      <c r="X19" s="587"/>
      <c r="Y19" s="587"/>
      <c r="Z19" s="587"/>
      <c r="AA19" s="587"/>
      <c r="AB19" s="658" t="str">
        <f>IF(ISBLANK('一括記入シート（最初）'!$C$30),"",'一括記入シート（最初）'!$C$30)</f>
        <v/>
      </c>
      <c r="AC19" s="658"/>
      <c r="AD19" s="658"/>
      <c r="AE19" s="658"/>
      <c r="AF19" s="658"/>
      <c r="AG19" s="658"/>
      <c r="AH19" s="353"/>
      <c r="AI19" s="353"/>
      <c r="AJ19" s="353"/>
      <c r="AK19" s="353"/>
      <c r="AL19" s="353"/>
      <c r="AM19" s="353"/>
      <c r="AN19" s="353"/>
      <c r="AO19" s="353"/>
      <c r="AP19" s="353"/>
      <c r="AQ19" s="353"/>
      <c r="AR19" s="353"/>
      <c r="AS19" s="353"/>
      <c r="AT19" s="353"/>
      <c r="AU19" s="353"/>
      <c r="AV19" s="353"/>
      <c r="AW19" s="353"/>
    </row>
    <row r="20" spans="2:49">
      <c r="B20" s="659" t="s">
        <v>691</v>
      </c>
      <c r="C20" s="660"/>
      <c r="D20" s="660"/>
      <c r="E20" s="660"/>
      <c r="F20" s="660"/>
      <c r="G20" s="660"/>
      <c r="H20" s="660"/>
      <c r="I20" s="661"/>
      <c r="J20" s="657"/>
      <c r="K20" s="657"/>
      <c r="L20" s="657"/>
      <c r="M20" s="657"/>
      <c r="N20" s="657"/>
      <c r="O20" s="657"/>
      <c r="P20" s="658"/>
      <c r="Q20" s="658"/>
      <c r="R20" s="658"/>
      <c r="S20" s="658"/>
      <c r="T20" s="658"/>
      <c r="U20" s="658"/>
      <c r="V20" s="587"/>
      <c r="W20" s="587"/>
      <c r="X20" s="587"/>
      <c r="Y20" s="587"/>
      <c r="Z20" s="587"/>
      <c r="AA20" s="587"/>
      <c r="AB20" s="658"/>
      <c r="AC20" s="658"/>
      <c r="AD20" s="658"/>
      <c r="AE20" s="658"/>
      <c r="AF20" s="658"/>
      <c r="AG20" s="658"/>
      <c r="AH20" s="353"/>
      <c r="AI20" s="353"/>
      <c r="AJ20" s="353"/>
      <c r="AK20" s="353"/>
      <c r="AL20" s="353"/>
      <c r="AM20" s="353"/>
      <c r="AN20" s="353"/>
      <c r="AO20" s="353"/>
      <c r="AP20" s="353"/>
      <c r="AQ20" s="353"/>
      <c r="AR20" s="353"/>
      <c r="AS20" s="353"/>
      <c r="AT20" s="353"/>
      <c r="AU20" s="353"/>
      <c r="AV20" s="353"/>
      <c r="AW20" s="353"/>
    </row>
    <row r="21" spans="2:49">
      <c r="B21" s="662"/>
      <c r="C21" s="663"/>
      <c r="D21" s="663"/>
      <c r="E21" s="663"/>
      <c r="F21" s="663"/>
      <c r="G21" s="663"/>
      <c r="H21" s="663"/>
      <c r="I21" s="664"/>
      <c r="J21" s="657"/>
      <c r="K21" s="657"/>
      <c r="L21" s="657"/>
      <c r="M21" s="657"/>
      <c r="N21" s="657"/>
      <c r="O21" s="657"/>
      <c r="P21" s="658"/>
      <c r="Q21" s="658"/>
      <c r="R21" s="658"/>
      <c r="S21" s="658"/>
      <c r="T21" s="658"/>
      <c r="U21" s="658"/>
      <c r="V21" s="587"/>
      <c r="W21" s="587"/>
      <c r="X21" s="587"/>
      <c r="Y21" s="587"/>
      <c r="Z21" s="587"/>
      <c r="AA21" s="587"/>
      <c r="AB21" s="658"/>
      <c r="AC21" s="658"/>
      <c r="AD21" s="658"/>
      <c r="AE21" s="658"/>
      <c r="AF21" s="658"/>
      <c r="AG21" s="658"/>
      <c r="AH21" s="353"/>
      <c r="AI21" s="353"/>
      <c r="AJ21" s="353"/>
      <c r="AK21" s="353"/>
      <c r="AL21" s="353"/>
      <c r="AM21" s="353"/>
      <c r="AN21" s="353"/>
      <c r="AO21" s="353"/>
      <c r="AP21" s="353"/>
      <c r="AQ21" s="353"/>
      <c r="AR21" s="353"/>
      <c r="AS21" s="353"/>
      <c r="AT21" s="353"/>
      <c r="AU21" s="353"/>
      <c r="AV21" s="353"/>
      <c r="AW21" s="353"/>
    </row>
    <row r="22" spans="2:49">
      <c r="B22" s="665"/>
      <c r="C22" s="666"/>
      <c r="D22" s="666"/>
      <c r="E22" s="666"/>
      <c r="F22" s="666"/>
      <c r="G22" s="666"/>
      <c r="H22" s="666"/>
      <c r="I22" s="667"/>
      <c r="J22" s="657"/>
      <c r="K22" s="657"/>
      <c r="L22" s="657"/>
      <c r="M22" s="657"/>
      <c r="N22" s="657"/>
      <c r="O22" s="657"/>
      <c r="P22" s="658"/>
      <c r="Q22" s="658"/>
      <c r="R22" s="658"/>
      <c r="S22" s="658"/>
      <c r="T22" s="658"/>
      <c r="U22" s="658"/>
      <c r="V22" s="587"/>
      <c r="W22" s="587"/>
      <c r="X22" s="587"/>
      <c r="Y22" s="587"/>
      <c r="Z22" s="587"/>
      <c r="AA22" s="587"/>
      <c r="AB22" s="658"/>
      <c r="AC22" s="658"/>
      <c r="AD22" s="658"/>
      <c r="AE22" s="658"/>
      <c r="AF22" s="658"/>
      <c r="AG22" s="658"/>
      <c r="AH22" s="353"/>
      <c r="AI22" s="353"/>
      <c r="AJ22" s="353"/>
      <c r="AK22" s="353"/>
      <c r="AL22" s="353"/>
      <c r="AM22" s="353"/>
      <c r="AN22" s="353"/>
      <c r="AO22" s="353"/>
      <c r="AP22" s="353"/>
      <c r="AQ22" s="353"/>
      <c r="AR22" s="353"/>
      <c r="AS22" s="353"/>
      <c r="AT22" s="353"/>
      <c r="AU22" s="353"/>
      <c r="AV22" s="353"/>
      <c r="AW22" s="353"/>
    </row>
    <row r="23" spans="2:49" ht="16.2">
      <c r="B23" s="612" t="s">
        <v>692</v>
      </c>
      <c r="C23" s="612"/>
      <c r="D23" s="612"/>
      <c r="E23" s="612"/>
      <c r="F23" s="612"/>
      <c r="G23" s="612"/>
      <c r="H23" s="103"/>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5"/>
      <c r="AH23" s="353"/>
      <c r="AI23" s="353"/>
      <c r="AJ23" s="353"/>
      <c r="AK23" s="353"/>
      <c r="AL23" s="353"/>
      <c r="AM23" s="353"/>
      <c r="AN23" s="353"/>
      <c r="AO23" s="353"/>
      <c r="AP23" s="353"/>
      <c r="AQ23" s="353"/>
      <c r="AR23" s="353"/>
      <c r="AS23" s="353"/>
      <c r="AT23" s="353"/>
      <c r="AU23" s="353"/>
      <c r="AV23" s="353"/>
      <c r="AW23" s="353"/>
    </row>
    <row r="24" spans="2:49" ht="16.2">
      <c r="B24" s="612"/>
      <c r="C24" s="612"/>
      <c r="D24" s="612"/>
      <c r="E24" s="612"/>
      <c r="F24" s="612"/>
      <c r="G24" s="612"/>
      <c r="H24" s="106" t="s">
        <v>693</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07"/>
      <c r="AH24" s="353"/>
      <c r="AI24" s="353"/>
      <c r="AJ24" s="353"/>
      <c r="AK24" s="353"/>
      <c r="AL24" s="353"/>
      <c r="AM24" s="353"/>
      <c r="AN24" s="353"/>
      <c r="AO24" s="353"/>
      <c r="AP24" s="353"/>
      <c r="AQ24" s="353"/>
      <c r="AR24" s="353"/>
      <c r="AS24" s="353"/>
      <c r="AT24" s="353"/>
      <c r="AU24" s="353"/>
      <c r="AV24" s="353"/>
      <c r="AW24" s="353"/>
    </row>
    <row r="25" spans="2:49" ht="16.2">
      <c r="B25" s="612"/>
      <c r="C25" s="612"/>
      <c r="D25" s="612"/>
      <c r="E25" s="612"/>
      <c r="F25" s="612"/>
      <c r="G25" s="612"/>
      <c r="H25" s="106"/>
      <c r="I25" s="668"/>
      <c r="J25" s="668"/>
      <c r="K25" s="668"/>
      <c r="L25" s="668"/>
      <c r="M25" s="668"/>
      <c r="N25" s="668"/>
      <c r="O25" s="668"/>
      <c r="P25" s="668"/>
      <c r="Q25" s="668"/>
      <c r="R25" s="668"/>
      <c r="S25" s="668"/>
      <c r="T25" s="668"/>
      <c r="U25" s="668"/>
      <c r="V25" s="668"/>
      <c r="W25" s="668"/>
      <c r="X25" s="668"/>
      <c r="Y25" s="668"/>
      <c r="Z25" s="668"/>
      <c r="AA25" s="668"/>
      <c r="AB25" s="668"/>
      <c r="AC25" s="668"/>
      <c r="AD25" s="668"/>
      <c r="AE25" s="668"/>
      <c r="AF25" s="668"/>
      <c r="AG25" s="669"/>
      <c r="AH25" s="358" t="s">
        <v>703</v>
      </c>
      <c r="AI25" s="352"/>
      <c r="AJ25" s="352"/>
      <c r="AK25" s="352"/>
      <c r="AL25" s="352"/>
      <c r="AM25" s="352"/>
      <c r="AN25" s="352"/>
      <c r="AO25" s="352"/>
      <c r="AP25" s="352"/>
      <c r="AQ25" s="352"/>
      <c r="AR25" s="353"/>
      <c r="AS25" s="353"/>
      <c r="AT25" s="353"/>
      <c r="AU25" s="353"/>
      <c r="AV25" s="353"/>
      <c r="AW25" s="353"/>
    </row>
    <row r="26" spans="2:49" ht="16.2">
      <c r="B26" s="612"/>
      <c r="C26" s="612"/>
      <c r="D26" s="612"/>
      <c r="E26" s="612"/>
      <c r="F26" s="612"/>
      <c r="G26" s="612"/>
      <c r="H26" s="106"/>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9"/>
      <c r="AH26" s="358" t="s">
        <v>704</v>
      </c>
      <c r="AI26" s="352"/>
      <c r="AJ26" s="352"/>
      <c r="AK26" s="352"/>
      <c r="AL26" s="352"/>
      <c r="AM26" s="352"/>
      <c r="AN26" s="352"/>
      <c r="AO26" s="352"/>
      <c r="AP26" s="352"/>
      <c r="AQ26" s="352"/>
      <c r="AR26" s="353"/>
      <c r="AS26" s="353"/>
      <c r="AT26" s="353"/>
      <c r="AU26" s="353"/>
      <c r="AV26" s="353"/>
      <c r="AW26" s="353"/>
    </row>
    <row r="27" spans="2:49" ht="16.2">
      <c r="B27" s="612"/>
      <c r="C27" s="612"/>
      <c r="D27" s="612"/>
      <c r="E27" s="612"/>
      <c r="F27" s="612"/>
      <c r="G27" s="612"/>
      <c r="H27" s="106"/>
      <c r="I27" s="668"/>
      <c r="J27" s="668"/>
      <c r="K27" s="668"/>
      <c r="L27" s="668"/>
      <c r="M27" s="668"/>
      <c r="N27" s="668"/>
      <c r="O27" s="668"/>
      <c r="P27" s="668"/>
      <c r="Q27" s="668"/>
      <c r="R27" s="668"/>
      <c r="S27" s="668"/>
      <c r="T27" s="668"/>
      <c r="U27" s="668"/>
      <c r="V27" s="668"/>
      <c r="W27" s="668"/>
      <c r="X27" s="668"/>
      <c r="Y27" s="668"/>
      <c r="Z27" s="668"/>
      <c r="AA27" s="668"/>
      <c r="AB27" s="668"/>
      <c r="AC27" s="668"/>
      <c r="AD27" s="668"/>
      <c r="AE27" s="668"/>
      <c r="AF27" s="668"/>
      <c r="AG27" s="669"/>
      <c r="AH27" s="358" t="s">
        <v>705</v>
      </c>
      <c r="AI27" s="352"/>
      <c r="AJ27" s="352"/>
      <c r="AK27" s="352"/>
      <c r="AL27" s="352"/>
      <c r="AM27" s="352"/>
      <c r="AN27" s="352"/>
      <c r="AO27" s="352"/>
      <c r="AP27" s="352"/>
      <c r="AQ27" s="352"/>
      <c r="AR27" s="353"/>
      <c r="AS27" s="353"/>
      <c r="AT27" s="353"/>
      <c r="AU27" s="353"/>
      <c r="AV27" s="353"/>
      <c r="AW27" s="353"/>
    </row>
    <row r="28" spans="2:49" ht="16.2">
      <c r="B28" s="612"/>
      <c r="C28" s="612"/>
      <c r="D28" s="612"/>
      <c r="E28" s="612"/>
      <c r="F28" s="612"/>
      <c r="G28" s="612"/>
      <c r="H28" s="106"/>
      <c r="I28" s="668"/>
      <c r="J28" s="668"/>
      <c r="K28" s="668"/>
      <c r="L28" s="668"/>
      <c r="M28" s="668"/>
      <c r="N28" s="668"/>
      <c r="O28" s="668"/>
      <c r="P28" s="668"/>
      <c r="Q28" s="668"/>
      <c r="R28" s="668"/>
      <c r="S28" s="668"/>
      <c r="T28" s="668"/>
      <c r="U28" s="668"/>
      <c r="V28" s="668"/>
      <c r="W28" s="668"/>
      <c r="X28" s="668"/>
      <c r="Y28" s="668"/>
      <c r="Z28" s="668"/>
      <c r="AA28" s="668"/>
      <c r="AB28" s="668"/>
      <c r="AC28" s="668"/>
      <c r="AD28" s="668"/>
      <c r="AE28" s="668"/>
      <c r="AF28" s="668"/>
      <c r="AG28" s="669"/>
      <c r="AH28" s="353"/>
      <c r="AI28" s="353"/>
      <c r="AJ28" s="353"/>
      <c r="AK28" s="353"/>
      <c r="AL28" s="353"/>
      <c r="AM28" s="353"/>
      <c r="AN28" s="353"/>
      <c r="AO28" s="353"/>
      <c r="AP28" s="353"/>
      <c r="AQ28" s="353"/>
      <c r="AR28" s="353"/>
      <c r="AS28" s="353"/>
      <c r="AT28" s="353"/>
      <c r="AU28" s="353"/>
      <c r="AV28" s="353"/>
      <c r="AW28" s="353"/>
    </row>
    <row r="29" spans="2:49" ht="16.2">
      <c r="B29" s="612"/>
      <c r="C29" s="612"/>
      <c r="D29" s="612"/>
      <c r="E29" s="612"/>
      <c r="F29" s="612"/>
      <c r="G29" s="612"/>
      <c r="H29" s="106" t="s">
        <v>694</v>
      </c>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07"/>
      <c r="AH29" s="353"/>
      <c r="AI29" s="353"/>
      <c r="AJ29" s="353"/>
      <c r="AK29" s="353"/>
      <c r="AL29" s="353"/>
      <c r="AM29" s="353"/>
      <c r="AN29" s="353"/>
      <c r="AO29" s="353"/>
      <c r="AP29" s="353"/>
      <c r="AQ29" s="353"/>
      <c r="AR29" s="353"/>
      <c r="AS29" s="353"/>
      <c r="AT29" s="353"/>
      <c r="AU29" s="353"/>
      <c r="AV29" s="353"/>
      <c r="AW29" s="353"/>
    </row>
    <row r="30" spans="2:49" ht="16.2">
      <c r="B30" s="612"/>
      <c r="C30" s="612"/>
      <c r="D30" s="612"/>
      <c r="E30" s="612"/>
      <c r="F30" s="612"/>
      <c r="G30" s="612"/>
      <c r="H30" s="106"/>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1"/>
      <c r="AH30" s="358" t="s">
        <v>706</v>
      </c>
      <c r="AI30" s="352"/>
      <c r="AJ30" s="352"/>
      <c r="AK30" s="352"/>
      <c r="AL30" s="352"/>
      <c r="AM30" s="352"/>
      <c r="AN30" s="352"/>
      <c r="AO30" s="352"/>
      <c r="AP30" s="352"/>
      <c r="AQ30" s="353"/>
      <c r="AR30" s="353"/>
      <c r="AS30" s="353"/>
      <c r="AT30" s="353"/>
      <c r="AU30" s="353"/>
      <c r="AV30" s="353"/>
      <c r="AW30" s="353"/>
    </row>
    <row r="31" spans="2:49" ht="16.2">
      <c r="B31" s="612"/>
      <c r="C31" s="612"/>
      <c r="D31" s="612"/>
      <c r="E31" s="612"/>
      <c r="F31" s="612"/>
      <c r="G31" s="612"/>
      <c r="H31" s="106"/>
      <c r="I31" s="670"/>
      <c r="J31" s="670"/>
      <c r="K31" s="670"/>
      <c r="L31" s="670"/>
      <c r="M31" s="670"/>
      <c r="N31" s="670"/>
      <c r="O31" s="670"/>
      <c r="P31" s="670"/>
      <c r="Q31" s="670"/>
      <c r="R31" s="670"/>
      <c r="S31" s="670"/>
      <c r="T31" s="670"/>
      <c r="U31" s="670"/>
      <c r="V31" s="670"/>
      <c r="W31" s="670"/>
      <c r="X31" s="670"/>
      <c r="Y31" s="670"/>
      <c r="Z31" s="670"/>
      <c r="AA31" s="670"/>
      <c r="AB31" s="670"/>
      <c r="AC31" s="670"/>
      <c r="AD31" s="670"/>
      <c r="AE31" s="670"/>
      <c r="AF31" s="670"/>
      <c r="AG31" s="671"/>
      <c r="AH31" s="358" t="s">
        <v>707</v>
      </c>
      <c r="AI31" s="352"/>
      <c r="AJ31" s="352"/>
      <c r="AK31" s="352"/>
      <c r="AL31" s="352"/>
      <c r="AM31" s="352"/>
      <c r="AN31" s="352"/>
      <c r="AO31" s="352"/>
      <c r="AP31" s="352"/>
      <c r="AQ31" s="353"/>
      <c r="AR31" s="353"/>
      <c r="AS31" s="353"/>
      <c r="AT31" s="353"/>
      <c r="AU31" s="353"/>
      <c r="AV31" s="353"/>
      <c r="AW31" s="353"/>
    </row>
    <row r="32" spans="2:49" ht="16.2">
      <c r="B32" s="612"/>
      <c r="C32" s="612"/>
      <c r="D32" s="612"/>
      <c r="E32" s="612"/>
      <c r="F32" s="612"/>
      <c r="G32" s="612"/>
      <c r="H32" s="106"/>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1"/>
      <c r="AH32" s="358" t="s">
        <v>1020</v>
      </c>
      <c r="AI32" s="352"/>
      <c r="AJ32" s="352"/>
      <c r="AK32" s="352"/>
      <c r="AL32" s="352"/>
      <c r="AM32" s="352"/>
      <c r="AN32" s="352"/>
      <c r="AO32" s="352"/>
      <c r="AP32" s="352"/>
      <c r="AQ32" s="353"/>
      <c r="AR32" s="353"/>
      <c r="AS32" s="353"/>
      <c r="AT32" s="353"/>
      <c r="AU32" s="353"/>
      <c r="AV32" s="353"/>
      <c r="AW32" s="353"/>
    </row>
    <row r="33" spans="1:49" ht="16.2">
      <c r="B33" s="612"/>
      <c r="C33" s="612"/>
      <c r="D33" s="612"/>
      <c r="E33" s="612"/>
      <c r="F33" s="612"/>
      <c r="G33" s="612"/>
      <c r="H33" s="106"/>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1"/>
      <c r="AH33" s="353"/>
      <c r="AI33" s="353"/>
      <c r="AJ33" s="353"/>
      <c r="AK33" s="353"/>
      <c r="AL33" s="353"/>
      <c r="AM33" s="353"/>
      <c r="AN33" s="353"/>
      <c r="AO33" s="353"/>
      <c r="AP33" s="353"/>
      <c r="AQ33" s="353"/>
      <c r="AR33" s="353"/>
      <c r="AS33" s="353"/>
      <c r="AT33" s="353"/>
      <c r="AU33" s="353"/>
      <c r="AV33" s="353"/>
      <c r="AW33" s="353"/>
    </row>
    <row r="34" spans="1:49" ht="16.2">
      <c r="B34" s="612"/>
      <c r="C34" s="612"/>
      <c r="D34" s="612"/>
      <c r="E34" s="612"/>
      <c r="F34" s="612"/>
      <c r="G34" s="612"/>
      <c r="H34" s="106"/>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19"/>
      <c r="AH34" s="353"/>
      <c r="AI34" s="353"/>
      <c r="AJ34" s="353"/>
      <c r="AK34" s="353"/>
      <c r="AL34" s="353"/>
      <c r="AM34" s="353"/>
      <c r="AN34" s="353"/>
      <c r="AO34" s="353"/>
      <c r="AP34" s="353"/>
      <c r="AQ34" s="353"/>
      <c r="AR34" s="353"/>
      <c r="AS34" s="353"/>
      <c r="AT34" s="353"/>
      <c r="AU34" s="353"/>
      <c r="AV34" s="353"/>
      <c r="AW34" s="353"/>
    </row>
    <row r="35" spans="1:49" ht="16.2">
      <c r="B35" s="612"/>
      <c r="C35" s="612"/>
      <c r="D35" s="612"/>
      <c r="E35" s="612"/>
      <c r="F35" s="612"/>
      <c r="G35" s="612"/>
      <c r="H35" s="106" t="s">
        <v>695</v>
      </c>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19"/>
      <c r="AH35" s="353"/>
      <c r="AI35" s="353"/>
      <c r="AJ35" s="353"/>
      <c r="AK35" s="353"/>
      <c r="AL35" s="353"/>
      <c r="AM35" s="353"/>
      <c r="AN35" s="353"/>
      <c r="AO35" s="353"/>
      <c r="AP35" s="353"/>
      <c r="AQ35" s="353"/>
      <c r="AR35" s="353"/>
      <c r="AS35" s="353"/>
      <c r="AT35" s="353"/>
      <c r="AU35" s="353"/>
      <c r="AV35" s="353"/>
      <c r="AW35" s="353"/>
    </row>
    <row r="36" spans="1:49" ht="16.2">
      <c r="B36" s="612"/>
      <c r="C36" s="612"/>
      <c r="D36" s="612"/>
      <c r="E36" s="612"/>
      <c r="F36" s="612"/>
      <c r="G36" s="612"/>
      <c r="H36" s="106"/>
      <c r="I36" s="668"/>
      <c r="J36" s="668"/>
      <c r="K36" s="668"/>
      <c r="L36" s="668"/>
      <c r="M36" s="668"/>
      <c r="N36" s="668"/>
      <c r="O36" s="668"/>
      <c r="P36" s="668"/>
      <c r="Q36" s="668"/>
      <c r="R36" s="668"/>
      <c r="S36" s="668"/>
      <c r="T36" s="668"/>
      <c r="U36" s="668"/>
      <c r="V36" s="668"/>
      <c r="W36" s="668"/>
      <c r="X36" s="668"/>
      <c r="Y36" s="668"/>
      <c r="Z36" s="668"/>
      <c r="AA36" s="668"/>
      <c r="AB36" s="668"/>
      <c r="AC36" s="668"/>
      <c r="AD36" s="668"/>
      <c r="AE36" s="668"/>
      <c r="AF36" s="668"/>
      <c r="AG36" s="669"/>
      <c r="AH36" s="358" t="s">
        <v>747</v>
      </c>
      <c r="AI36" s="352"/>
      <c r="AJ36" s="352"/>
      <c r="AK36" s="352"/>
      <c r="AL36" s="352"/>
      <c r="AM36" s="352"/>
      <c r="AN36" s="352"/>
      <c r="AO36" s="352"/>
      <c r="AP36" s="352"/>
      <c r="AQ36" s="352"/>
      <c r="AR36" s="352"/>
      <c r="AS36" s="352"/>
      <c r="AT36" s="353"/>
      <c r="AU36" s="353"/>
      <c r="AV36" s="353"/>
      <c r="AW36" s="353"/>
    </row>
    <row r="37" spans="1:49" ht="16.2">
      <c r="B37" s="612"/>
      <c r="C37" s="612"/>
      <c r="D37" s="612"/>
      <c r="E37" s="612"/>
      <c r="F37" s="612"/>
      <c r="G37" s="612"/>
      <c r="H37" s="106"/>
      <c r="I37" s="668"/>
      <c r="J37" s="668"/>
      <c r="K37" s="668"/>
      <c r="L37" s="668"/>
      <c r="M37" s="668"/>
      <c r="N37" s="668"/>
      <c r="O37" s="668"/>
      <c r="P37" s="668"/>
      <c r="Q37" s="668"/>
      <c r="R37" s="668"/>
      <c r="S37" s="668"/>
      <c r="T37" s="668"/>
      <c r="U37" s="668"/>
      <c r="V37" s="668"/>
      <c r="W37" s="668"/>
      <c r="X37" s="668"/>
      <c r="Y37" s="668"/>
      <c r="Z37" s="668"/>
      <c r="AA37" s="668"/>
      <c r="AB37" s="668"/>
      <c r="AC37" s="668"/>
      <c r="AD37" s="668"/>
      <c r="AE37" s="668"/>
      <c r="AF37" s="668"/>
      <c r="AG37" s="669"/>
      <c r="AH37" s="358" t="s">
        <v>1019</v>
      </c>
      <c r="AI37" s="352"/>
      <c r="AJ37" s="352"/>
      <c r="AK37" s="352"/>
      <c r="AL37" s="352"/>
      <c r="AM37" s="352"/>
      <c r="AN37" s="352"/>
      <c r="AO37" s="352"/>
      <c r="AP37" s="352"/>
      <c r="AQ37" s="352"/>
      <c r="AR37" s="352"/>
      <c r="AS37" s="352"/>
      <c r="AT37" s="353"/>
      <c r="AU37" s="353"/>
      <c r="AV37" s="353"/>
      <c r="AW37" s="353"/>
    </row>
    <row r="38" spans="1:49" ht="16.2">
      <c r="B38" s="612"/>
      <c r="C38" s="612"/>
      <c r="D38" s="612"/>
      <c r="E38" s="612"/>
      <c r="F38" s="612"/>
      <c r="G38" s="612"/>
      <c r="H38" s="106"/>
      <c r="I38" s="668"/>
      <c r="J38" s="668"/>
      <c r="K38" s="668"/>
      <c r="L38" s="668"/>
      <c r="M38" s="668"/>
      <c r="N38" s="668"/>
      <c r="O38" s="668"/>
      <c r="P38" s="668"/>
      <c r="Q38" s="668"/>
      <c r="R38" s="668"/>
      <c r="S38" s="668"/>
      <c r="T38" s="668"/>
      <c r="U38" s="668"/>
      <c r="V38" s="668"/>
      <c r="W38" s="668"/>
      <c r="X38" s="668"/>
      <c r="Y38" s="668"/>
      <c r="Z38" s="668"/>
      <c r="AA38" s="668"/>
      <c r="AB38" s="668"/>
      <c r="AC38" s="668"/>
      <c r="AD38" s="668"/>
      <c r="AE38" s="668"/>
      <c r="AF38" s="668"/>
      <c r="AG38" s="669"/>
      <c r="AH38" s="353"/>
      <c r="AI38" s="353"/>
      <c r="AJ38" s="353"/>
      <c r="AK38" s="353"/>
      <c r="AL38" s="353"/>
      <c r="AM38" s="353"/>
      <c r="AN38" s="353"/>
      <c r="AO38" s="353"/>
      <c r="AP38" s="353"/>
      <c r="AQ38" s="353"/>
      <c r="AR38" s="353"/>
      <c r="AS38" s="353"/>
      <c r="AT38" s="353"/>
      <c r="AU38" s="353"/>
      <c r="AV38" s="353"/>
      <c r="AW38" s="353"/>
    </row>
    <row r="39" spans="1:49" ht="16.2">
      <c r="B39" s="612"/>
      <c r="C39" s="612"/>
      <c r="D39" s="612"/>
      <c r="E39" s="612"/>
      <c r="F39" s="612"/>
      <c r="G39" s="612"/>
      <c r="H39" s="106"/>
      <c r="I39" s="668"/>
      <c r="J39" s="668"/>
      <c r="K39" s="668"/>
      <c r="L39" s="668"/>
      <c r="M39" s="668"/>
      <c r="N39" s="668"/>
      <c r="O39" s="668"/>
      <c r="P39" s="668"/>
      <c r="Q39" s="668"/>
      <c r="R39" s="668"/>
      <c r="S39" s="668"/>
      <c r="T39" s="668"/>
      <c r="U39" s="668"/>
      <c r="V39" s="668"/>
      <c r="W39" s="668"/>
      <c r="X39" s="668"/>
      <c r="Y39" s="668"/>
      <c r="Z39" s="668"/>
      <c r="AA39" s="668"/>
      <c r="AB39" s="668"/>
      <c r="AC39" s="668"/>
      <c r="AD39" s="668"/>
      <c r="AE39" s="668"/>
      <c r="AF39" s="668"/>
      <c r="AG39" s="669"/>
      <c r="AH39" s="353"/>
      <c r="AI39" s="353"/>
      <c r="AJ39" s="353"/>
      <c r="AK39" s="353"/>
      <c r="AL39" s="353"/>
      <c r="AM39" s="353"/>
      <c r="AN39" s="353"/>
      <c r="AO39" s="353"/>
      <c r="AP39" s="353"/>
      <c r="AQ39" s="353"/>
      <c r="AR39" s="353"/>
      <c r="AS39" s="353"/>
      <c r="AT39" s="353"/>
      <c r="AU39" s="353"/>
      <c r="AV39" s="353"/>
      <c r="AW39" s="353"/>
    </row>
    <row r="40" spans="1:49" ht="16.2">
      <c r="B40" s="612"/>
      <c r="C40" s="612"/>
      <c r="D40" s="612"/>
      <c r="E40" s="612"/>
      <c r="F40" s="612"/>
      <c r="G40" s="612"/>
      <c r="H40" s="345"/>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3"/>
      <c r="AH40" s="353"/>
      <c r="AI40" s="353"/>
      <c r="AJ40" s="353"/>
      <c r="AK40" s="353"/>
      <c r="AL40" s="353"/>
      <c r="AM40" s="353"/>
      <c r="AN40" s="353"/>
      <c r="AO40" s="353"/>
      <c r="AP40" s="353"/>
      <c r="AQ40" s="353"/>
      <c r="AR40" s="353"/>
      <c r="AS40" s="353"/>
      <c r="AT40" s="353"/>
      <c r="AU40" s="353"/>
      <c r="AV40" s="353"/>
      <c r="AW40" s="353"/>
    </row>
    <row r="41" spans="1:49">
      <c r="B41" s="612" t="s">
        <v>696</v>
      </c>
      <c r="C41" s="612"/>
      <c r="D41" s="612"/>
      <c r="E41" s="612"/>
      <c r="F41" s="612"/>
      <c r="G41" s="612"/>
      <c r="H41" s="674" t="s">
        <v>697</v>
      </c>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358" t="s">
        <v>708</v>
      </c>
      <c r="AI41" s="352"/>
      <c r="AJ41" s="352"/>
      <c r="AK41" s="352"/>
      <c r="AL41" s="352"/>
      <c r="AM41" s="352"/>
      <c r="AN41" s="352"/>
      <c r="AO41" s="352"/>
      <c r="AP41" s="353"/>
      <c r="AQ41" s="353"/>
      <c r="AR41" s="353"/>
      <c r="AS41" s="353"/>
      <c r="AT41" s="353"/>
      <c r="AU41" s="353"/>
      <c r="AV41" s="353"/>
      <c r="AW41" s="353"/>
    </row>
    <row r="42" spans="1:49">
      <c r="B42" s="612"/>
      <c r="C42" s="612"/>
      <c r="D42" s="612"/>
      <c r="E42" s="612"/>
      <c r="F42" s="612"/>
      <c r="G42" s="612"/>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353"/>
      <c r="AI42" s="353"/>
      <c r="AJ42" s="353"/>
      <c r="AK42" s="353"/>
      <c r="AL42" s="353"/>
      <c r="AM42" s="353"/>
      <c r="AN42" s="353"/>
      <c r="AO42" s="353"/>
      <c r="AP42" s="353"/>
      <c r="AQ42" s="353"/>
      <c r="AR42" s="353"/>
      <c r="AS42" s="353"/>
      <c r="AT42" s="353"/>
      <c r="AU42" s="353"/>
      <c r="AV42" s="353"/>
      <c r="AW42" s="353"/>
    </row>
    <row r="43" spans="1:49" ht="14.4">
      <c r="A43" s="10"/>
      <c r="B43" s="612"/>
      <c r="C43" s="612"/>
      <c r="D43" s="612"/>
      <c r="E43" s="612"/>
      <c r="F43" s="612"/>
      <c r="G43" s="612"/>
      <c r="H43" s="674"/>
      <c r="I43" s="674"/>
      <c r="J43" s="674"/>
      <c r="K43" s="674"/>
      <c r="L43" s="674"/>
      <c r="M43" s="674"/>
      <c r="N43" s="674"/>
      <c r="O43" s="674"/>
      <c r="P43" s="674"/>
      <c r="Q43" s="674"/>
      <c r="R43" s="674"/>
      <c r="S43" s="674"/>
      <c r="T43" s="674"/>
      <c r="U43" s="674"/>
      <c r="V43" s="674"/>
      <c r="W43" s="674"/>
      <c r="X43" s="674"/>
      <c r="Y43" s="674"/>
      <c r="Z43" s="674"/>
      <c r="AA43" s="674"/>
      <c r="AB43" s="674"/>
      <c r="AC43" s="674"/>
      <c r="AD43" s="674"/>
      <c r="AE43" s="674"/>
      <c r="AF43" s="674"/>
      <c r="AG43" s="674"/>
      <c r="AH43" s="353"/>
      <c r="AI43" s="353"/>
      <c r="AJ43" s="353"/>
      <c r="AK43" s="353"/>
      <c r="AL43" s="353"/>
      <c r="AM43" s="353"/>
      <c r="AN43" s="353"/>
      <c r="AO43" s="353"/>
      <c r="AP43" s="353"/>
      <c r="AQ43" s="353"/>
      <c r="AR43" s="353"/>
      <c r="AS43" s="353"/>
      <c r="AT43" s="353"/>
      <c r="AU43" s="353"/>
      <c r="AV43" s="353"/>
      <c r="AW43" s="353"/>
    </row>
    <row r="44" spans="1:49" ht="14.4">
      <c r="A44" s="10"/>
      <c r="B44" s="597" t="s">
        <v>698</v>
      </c>
      <c r="C44" s="675"/>
      <c r="D44" s="675"/>
      <c r="E44" s="675"/>
      <c r="F44" s="675"/>
      <c r="G44" s="675"/>
      <c r="H44" s="578"/>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c r="AG44" s="580"/>
      <c r="AH44" s="353"/>
      <c r="AI44" s="353"/>
      <c r="AJ44" s="353"/>
      <c r="AK44" s="353"/>
      <c r="AL44" s="353"/>
      <c r="AM44" s="353"/>
      <c r="AN44" s="353"/>
      <c r="AO44" s="353"/>
      <c r="AP44" s="353"/>
      <c r="AQ44" s="353"/>
      <c r="AR44" s="353"/>
      <c r="AS44" s="353"/>
      <c r="AT44" s="353"/>
      <c r="AU44" s="353"/>
      <c r="AV44" s="353"/>
      <c r="AW44" s="353"/>
    </row>
    <row r="45" spans="1:49" ht="14.4">
      <c r="A45" s="10"/>
      <c r="B45" s="600"/>
      <c r="C45" s="676"/>
      <c r="D45" s="676"/>
      <c r="E45" s="676"/>
      <c r="F45" s="676"/>
      <c r="G45" s="676"/>
      <c r="H45" s="581"/>
      <c r="I45" s="582"/>
      <c r="J45" s="582"/>
      <c r="K45" s="582"/>
      <c r="L45" s="582"/>
      <c r="M45" s="582"/>
      <c r="N45" s="582"/>
      <c r="O45" s="582"/>
      <c r="P45" s="582"/>
      <c r="Q45" s="582"/>
      <c r="R45" s="582"/>
      <c r="S45" s="582"/>
      <c r="T45" s="582"/>
      <c r="U45" s="582"/>
      <c r="V45" s="582"/>
      <c r="W45" s="582"/>
      <c r="X45" s="582"/>
      <c r="Y45" s="582"/>
      <c r="Z45" s="582"/>
      <c r="AA45" s="582"/>
      <c r="AB45" s="582"/>
      <c r="AC45" s="582"/>
      <c r="AD45" s="582"/>
      <c r="AE45" s="582"/>
      <c r="AF45" s="582"/>
      <c r="AG45" s="583"/>
      <c r="AH45" s="353"/>
      <c r="AI45" s="353"/>
      <c r="AJ45" s="353"/>
      <c r="AK45" s="353"/>
      <c r="AL45" s="353"/>
      <c r="AM45" s="353"/>
      <c r="AN45" s="353"/>
      <c r="AO45" s="353"/>
      <c r="AP45" s="353"/>
      <c r="AQ45" s="353"/>
      <c r="AR45" s="353"/>
      <c r="AS45" s="353"/>
      <c r="AT45" s="353"/>
      <c r="AU45" s="353"/>
      <c r="AV45" s="353"/>
      <c r="AW45" s="353"/>
    </row>
    <row r="46" spans="1:49" ht="14.4">
      <c r="A46" s="10"/>
      <c r="B46" s="677"/>
      <c r="C46" s="678"/>
      <c r="D46" s="678"/>
      <c r="E46" s="678"/>
      <c r="F46" s="678"/>
      <c r="G46" s="678"/>
      <c r="H46" s="584"/>
      <c r="I46" s="585"/>
      <c r="J46" s="585"/>
      <c r="K46" s="585"/>
      <c r="L46" s="585"/>
      <c r="M46" s="585"/>
      <c r="N46" s="585"/>
      <c r="O46" s="585"/>
      <c r="P46" s="585"/>
      <c r="Q46" s="585"/>
      <c r="R46" s="585"/>
      <c r="S46" s="585"/>
      <c r="T46" s="585"/>
      <c r="U46" s="585"/>
      <c r="V46" s="585"/>
      <c r="W46" s="585"/>
      <c r="X46" s="585"/>
      <c r="Y46" s="585"/>
      <c r="Z46" s="585"/>
      <c r="AA46" s="585"/>
      <c r="AB46" s="585"/>
      <c r="AC46" s="585"/>
      <c r="AD46" s="585"/>
      <c r="AE46" s="585"/>
      <c r="AF46" s="585"/>
      <c r="AG46" s="586"/>
      <c r="AH46" s="353"/>
      <c r="AI46" s="353"/>
      <c r="AJ46" s="353"/>
      <c r="AK46" s="353"/>
      <c r="AL46" s="353"/>
      <c r="AM46" s="353"/>
      <c r="AN46" s="353"/>
      <c r="AO46" s="353"/>
      <c r="AP46" s="353"/>
      <c r="AQ46" s="353"/>
      <c r="AR46" s="353"/>
      <c r="AS46" s="353"/>
      <c r="AT46" s="353"/>
      <c r="AU46" s="353"/>
      <c r="AV46" s="353"/>
      <c r="AW46" s="353"/>
    </row>
    <row r="47" spans="1:49" ht="14.4">
      <c r="A47" s="10"/>
      <c r="B47" s="679" t="s">
        <v>699</v>
      </c>
      <c r="C47" s="679"/>
      <c r="D47" s="679"/>
      <c r="E47" s="679"/>
      <c r="F47" s="679"/>
      <c r="G47" s="679"/>
      <c r="H47" s="679"/>
      <c r="I47" s="679"/>
      <c r="J47" s="679"/>
      <c r="K47" s="679"/>
      <c r="L47" s="679"/>
      <c r="M47" s="679"/>
      <c r="N47" s="679"/>
      <c r="O47" s="679"/>
      <c r="P47" s="679"/>
      <c r="Q47" s="679"/>
      <c r="R47" s="679"/>
      <c r="S47" s="679"/>
      <c r="T47" s="679"/>
      <c r="U47" s="679"/>
      <c r="V47" s="679"/>
      <c r="W47" s="147"/>
      <c r="X47" s="680" t="s">
        <v>700</v>
      </c>
      <c r="Y47" s="675"/>
      <c r="Z47" s="675"/>
      <c r="AA47" s="675"/>
      <c r="AB47" s="675"/>
      <c r="AC47" s="675"/>
      <c r="AD47" s="675"/>
      <c r="AE47" s="675"/>
      <c r="AF47" s="675"/>
      <c r="AG47" s="681"/>
      <c r="AH47" s="353"/>
      <c r="AI47" s="353"/>
      <c r="AJ47" s="353"/>
      <c r="AK47" s="353"/>
      <c r="AL47" s="353"/>
      <c r="AM47" s="353"/>
      <c r="AN47" s="353"/>
      <c r="AO47" s="353"/>
      <c r="AP47" s="353"/>
      <c r="AQ47" s="353"/>
      <c r="AR47" s="353"/>
      <c r="AS47" s="353"/>
      <c r="AT47" s="353"/>
      <c r="AU47" s="353"/>
      <c r="AV47" s="353"/>
      <c r="AW47" s="353"/>
    </row>
    <row r="48" spans="1:49" ht="14.4">
      <c r="B48" s="612"/>
      <c r="C48" s="612"/>
      <c r="D48" s="612"/>
      <c r="E48" s="612"/>
      <c r="F48" s="612"/>
      <c r="G48" s="612"/>
      <c r="H48" s="612"/>
      <c r="I48" s="612"/>
      <c r="J48" s="612"/>
      <c r="K48" s="612"/>
      <c r="L48" s="612"/>
      <c r="M48" s="612"/>
      <c r="N48" s="612"/>
      <c r="O48" s="612"/>
      <c r="P48" s="612"/>
      <c r="Q48" s="612"/>
      <c r="R48" s="612"/>
      <c r="S48" s="612"/>
      <c r="T48" s="612"/>
      <c r="U48" s="612"/>
      <c r="V48" s="612"/>
      <c r="W48" s="147"/>
      <c r="X48" s="677"/>
      <c r="Y48" s="678"/>
      <c r="Z48" s="678"/>
      <c r="AA48" s="678"/>
      <c r="AB48" s="678"/>
      <c r="AC48" s="678"/>
      <c r="AD48" s="678"/>
      <c r="AE48" s="678"/>
      <c r="AF48" s="678"/>
      <c r="AG48" s="682"/>
      <c r="AH48" s="353"/>
      <c r="AI48" s="353"/>
      <c r="AJ48" s="353"/>
      <c r="AK48" s="353"/>
      <c r="AL48" s="353"/>
      <c r="AM48" s="353"/>
      <c r="AN48" s="353"/>
      <c r="AO48" s="353"/>
      <c r="AP48" s="353"/>
      <c r="AQ48" s="353"/>
      <c r="AR48" s="353"/>
      <c r="AS48" s="353"/>
      <c r="AT48" s="353"/>
      <c r="AU48" s="353"/>
      <c r="AV48" s="353"/>
      <c r="AW48" s="353"/>
    </row>
    <row r="49" spans="1:49">
      <c r="B49" s="612" t="s">
        <v>701</v>
      </c>
      <c r="C49" s="612"/>
      <c r="D49" s="612"/>
      <c r="E49" s="612"/>
      <c r="F49" s="612"/>
      <c r="G49" s="612"/>
      <c r="H49" s="612"/>
      <c r="I49" s="612"/>
      <c r="J49" s="612"/>
      <c r="K49" s="612"/>
      <c r="L49" s="612"/>
      <c r="M49" s="612"/>
      <c r="N49" s="612"/>
      <c r="O49" s="612"/>
      <c r="P49" s="612"/>
      <c r="Q49" s="612"/>
      <c r="R49" s="612"/>
      <c r="S49" s="612"/>
      <c r="T49" s="612"/>
      <c r="U49" s="612"/>
      <c r="V49" s="612"/>
      <c r="W49" s="346"/>
      <c r="X49" s="683"/>
      <c r="Y49" s="684"/>
      <c r="Z49" s="684"/>
      <c r="AA49" s="684"/>
      <c r="AB49" s="685"/>
      <c r="AC49" s="683"/>
      <c r="AD49" s="684"/>
      <c r="AE49" s="684"/>
      <c r="AF49" s="684"/>
      <c r="AG49" s="692"/>
      <c r="AH49" s="353"/>
      <c r="AI49" s="353"/>
      <c r="AJ49" s="353"/>
      <c r="AK49" s="353"/>
      <c r="AL49" s="353"/>
      <c r="AM49" s="353"/>
      <c r="AN49" s="353"/>
      <c r="AO49" s="353"/>
      <c r="AP49" s="353"/>
      <c r="AQ49" s="353"/>
      <c r="AR49" s="353"/>
      <c r="AS49" s="353"/>
      <c r="AT49" s="353"/>
      <c r="AU49" s="353"/>
      <c r="AV49" s="353"/>
      <c r="AW49" s="353"/>
    </row>
    <row r="50" spans="1:49">
      <c r="B50" s="612"/>
      <c r="C50" s="612"/>
      <c r="D50" s="612"/>
      <c r="E50" s="612"/>
      <c r="F50" s="612"/>
      <c r="G50" s="612"/>
      <c r="H50" s="612"/>
      <c r="I50" s="612"/>
      <c r="J50" s="612"/>
      <c r="K50" s="612"/>
      <c r="L50" s="612"/>
      <c r="M50" s="612"/>
      <c r="N50" s="612"/>
      <c r="O50" s="612"/>
      <c r="P50" s="612"/>
      <c r="Q50" s="612"/>
      <c r="R50" s="612"/>
      <c r="S50" s="612"/>
      <c r="T50" s="612"/>
      <c r="U50" s="612"/>
      <c r="V50" s="612"/>
      <c r="W50" s="346"/>
      <c r="X50" s="686"/>
      <c r="Y50" s="687"/>
      <c r="Z50" s="687"/>
      <c r="AA50" s="687"/>
      <c r="AB50" s="688"/>
      <c r="AC50" s="686"/>
      <c r="AD50" s="687"/>
      <c r="AE50" s="687"/>
      <c r="AF50" s="687"/>
      <c r="AG50" s="693"/>
      <c r="AH50" s="353"/>
      <c r="AI50" s="353"/>
      <c r="AJ50" s="353"/>
      <c r="AK50" s="353"/>
      <c r="AL50" s="353"/>
      <c r="AM50" s="353"/>
      <c r="AN50" s="353"/>
      <c r="AO50" s="353"/>
      <c r="AP50" s="353"/>
      <c r="AQ50" s="353"/>
      <c r="AR50" s="353"/>
      <c r="AS50" s="353"/>
      <c r="AT50" s="353"/>
      <c r="AU50" s="353"/>
      <c r="AV50" s="353"/>
      <c r="AW50" s="353"/>
    </row>
    <row r="51" spans="1:49">
      <c r="B51" s="612"/>
      <c r="C51" s="612"/>
      <c r="D51" s="612"/>
      <c r="E51" s="612"/>
      <c r="F51" s="612"/>
      <c r="G51" s="612"/>
      <c r="H51" s="612"/>
      <c r="I51" s="612"/>
      <c r="J51" s="612"/>
      <c r="K51" s="612"/>
      <c r="L51" s="612"/>
      <c r="M51" s="612"/>
      <c r="N51" s="612"/>
      <c r="O51" s="612"/>
      <c r="P51" s="612"/>
      <c r="Q51" s="612"/>
      <c r="R51" s="612"/>
      <c r="S51" s="612"/>
      <c r="T51" s="612"/>
      <c r="U51" s="612"/>
      <c r="V51" s="612"/>
      <c r="W51" s="346"/>
      <c r="X51" s="686"/>
      <c r="Y51" s="687"/>
      <c r="Z51" s="687"/>
      <c r="AA51" s="687"/>
      <c r="AB51" s="688"/>
      <c r="AC51" s="686"/>
      <c r="AD51" s="687"/>
      <c r="AE51" s="687"/>
      <c r="AF51" s="687"/>
      <c r="AG51" s="693"/>
      <c r="AH51" s="353"/>
      <c r="AI51" s="353"/>
      <c r="AJ51" s="353"/>
      <c r="AK51" s="353"/>
      <c r="AL51" s="353"/>
      <c r="AM51" s="353"/>
      <c r="AN51" s="353"/>
      <c r="AO51" s="353"/>
      <c r="AP51" s="353"/>
      <c r="AQ51" s="353"/>
      <c r="AR51" s="353"/>
      <c r="AS51" s="353"/>
      <c r="AT51" s="353"/>
      <c r="AU51" s="353"/>
      <c r="AV51" s="353"/>
      <c r="AW51" s="353"/>
    </row>
    <row r="52" spans="1:49">
      <c r="B52" s="612"/>
      <c r="C52" s="612"/>
      <c r="D52" s="612"/>
      <c r="E52" s="612"/>
      <c r="F52" s="612"/>
      <c r="G52" s="612"/>
      <c r="H52" s="612"/>
      <c r="I52" s="612"/>
      <c r="J52" s="612"/>
      <c r="K52" s="612"/>
      <c r="L52" s="612"/>
      <c r="M52" s="612"/>
      <c r="N52" s="612"/>
      <c r="O52" s="612"/>
      <c r="P52" s="612"/>
      <c r="Q52" s="612"/>
      <c r="R52" s="612"/>
      <c r="S52" s="612"/>
      <c r="T52" s="612"/>
      <c r="U52" s="612"/>
      <c r="V52" s="612"/>
      <c r="W52" s="346"/>
      <c r="X52" s="686"/>
      <c r="Y52" s="687"/>
      <c r="Z52" s="687"/>
      <c r="AA52" s="687"/>
      <c r="AB52" s="688"/>
      <c r="AC52" s="686"/>
      <c r="AD52" s="687"/>
      <c r="AE52" s="687"/>
      <c r="AF52" s="687"/>
      <c r="AG52" s="693"/>
      <c r="AH52" s="353"/>
      <c r="AI52" s="353"/>
      <c r="AJ52" s="353"/>
      <c r="AK52" s="353"/>
      <c r="AL52" s="353"/>
      <c r="AM52" s="353"/>
      <c r="AN52" s="353"/>
      <c r="AO52" s="353"/>
      <c r="AP52" s="353"/>
      <c r="AQ52" s="353"/>
      <c r="AR52" s="353"/>
      <c r="AS52" s="353"/>
      <c r="AT52" s="353"/>
      <c r="AU52" s="353"/>
      <c r="AV52" s="353"/>
      <c r="AW52" s="353"/>
    </row>
    <row r="53" spans="1:49">
      <c r="B53" s="612"/>
      <c r="C53" s="612"/>
      <c r="D53" s="612"/>
      <c r="E53" s="612"/>
      <c r="F53" s="612"/>
      <c r="G53" s="612"/>
      <c r="H53" s="612"/>
      <c r="I53" s="612"/>
      <c r="J53" s="612"/>
      <c r="K53" s="612"/>
      <c r="L53" s="612"/>
      <c r="M53" s="612"/>
      <c r="N53" s="612"/>
      <c r="O53" s="612"/>
      <c r="P53" s="612"/>
      <c r="Q53" s="612"/>
      <c r="R53" s="612"/>
      <c r="S53" s="612"/>
      <c r="T53" s="612"/>
      <c r="U53" s="612"/>
      <c r="V53" s="612"/>
      <c r="W53" s="347"/>
      <c r="X53" s="689"/>
      <c r="Y53" s="690"/>
      <c r="Z53" s="690"/>
      <c r="AA53" s="690"/>
      <c r="AB53" s="691"/>
      <c r="AC53" s="689"/>
      <c r="AD53" s="690"/>
      <c r="AE53" s="690"/>
      <c r="AF53" s="690"/>
      <c r="AG53" s="694"/>
      <c r="AH53" s="353"/>
      <c r="AI53" s="353"/>
      <c r="AJ53" s="353"/>
      <c r="AK53" s="353"/>
      <c r="AL53" s="353"/>
      <c r="AM53" s="353"/>
      <c r="AN53" s="353"/>
      <c r="AO53" s="353"/>
      <c r="AP53" s="353"/>
      <c r="AQ53" s="353"/>
      <c r="AR53" s="353"/>
      <c r="AS53" s="353"/>
      <c r="AT53" s="353"/>
      <c r="AU53" s="353"/>
      <c r="AV53" s="353"/>
      <c r="AW53" s="353"/>
    </row>
    <row r="54" spans="1:49">
      <c r="A54" s="353"/>
      <c r="B54" s="353"/>
      <c r="C54" s="353"/>
      <c r="D54" s="353"/>
      <c r="E54" s="353"/>
      <c r="F54" s="353"/>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c r="AN54" s="353"/>
      <c r="AO54" s="353"/>
      <c r="AP54" s="353"/>
      <c r="AQ54" s="353"/>
      <c r="AR54" s="353"/>
      <c r="AS54" s="353"/>
      <c r="AT54" s="353"/>
      <c r="AU54" s="353"/>
      <c r="AV54" s="353"/>
      <c r="AW54" s="353"/>
    </row>
    <row r="55" spans="1:49">
      <c r="A55" s="353"/>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3"/>
      <c r="AR55" s="353"/>
      <c r="AS55" s="353"/>
      <c r="AT55" s="353"/>
      <c r="AU55" s="353"/>
      <c r="AV55" s="353"/>
      <c r="AW55" s="353"/>
    </row>
    <row r="56" spans="1:49">
      <c r="A56" s="353"/>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c r="AO56" s="353"/>
      <c r="AP56" s="353"/>
      <c r="AQ56" s="353"/>
      <c r="AR56" s="353"/>
      <c r="AS56" s="353"/>
      <c r="AT56" s="353"/>
      <c r="AU56" s="353"/>
      <c r="AV56" s="353"/>
      <c r="AW56" s="353"/>
    </row>
    <row r="57" spans="1:49">
      <c r="A57" s="353"/>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row>
    <row r="58" spans="1:49">
      <c r="A58" s="353"/>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c r="AN58" s="353"/>
      <c r="AO58" s="353"/>
      <c r="AP58" s="353"/>
      <c r="AQ58" s="353"/>
      <c r="AR58" s="353"/>
      <c r="AS58" s="353"/>
      <c r="AT58" s="353"/>
      <c r="AU58" s="353"/>
      <c r="AV58" s="353"/>
      <c r="AW58" s="353"/>
    </row>
    <row r="59" spans="1:49">
      <c r="A59" s="353"/>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c r="AN59" s="353"/>
      <c r="AO59" s="353"/>
      <c r="AP59" s="353"/>
      <c r="AQ59" s="353"/>
      <c r="AR59" s="353"/>
      <c r="AS59" s="353"/>
      <c r="AT59" s="353"/>
      <c r="AU59" s="353"/>
      <c r="AV59" s="353"/>
      <c r="AW59" s="353"/>
    </row>
    <row r="60" spans="1:49">
      <c r="A60" s="353"/>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row>
    <row r="61" spans="1:49">
      <c r="A61" s="353"/>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row>
    <row r="62" spans="1:49">
      <c r="A62" s="353"/>
      <c r="B62" s="353"/>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3"/>
      <c r="AI62" s="353"/>
      <c r="AJ62" s="353"/>
      <c r="AK62" s="353"/>
      <c r="AL62" s="353"/>
      <c r="AM62" s="353"/>
      <c r="AN62" s="353"/>
      <c r="AO62" s="353"/>
      <c r="AP62" s="353"/>
      <c r="AQ62" s="353"/>
      <c r="AR62" s="353"/>
      <c r="AS62" s="353"/>
      <c r="AT62" s="353"/>
      <c r="AU62" s="353"/>
      <c r="AV62" s="353"/>
      <c r="AW62" s="353"/>
    </row>
    <row r="63" spans="1:49">
      <c r="A63" s="353"/>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row>
    <row r="64" spans="1:49">
      <c r="A64" s="353"/>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L64" s="353"/>
      <c r="AM64" s="353"/>
      <c r="AN64" s="353"/>
      <c r="AO64" s="353"/>
      <c r="AP64" s="353"/>
      <c r="AQ64" s="353"/>
      <c r="AR64" s="353"/>
      <c r="AS64" s="353"/>
      <c r="AT64" s="353"/>
      <c r="AU64" s="353"/>
      <c r="AV64" s="353"/>
      <c r="AW64" s="353"/>
    </row>
    <row r="65" spans="1:49">
      <c r="A65" s="353"/>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row>
    <row r="66" spans="1:49">
      <c r="A66" s="353"/>
      <c r="B66" s="353"/>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53"/>
      <c r="AT66" s="353"/>
      <c r="AU66" s="353"/>
      <c r="AV66" s="353"/>
      <c r="AW66" s="353"/>
    </row>
  </sheetData>
  <mergeCells count="46">
    <mergeCell ref="B44:G46"/>
    <mergeCell ref="H44:AG46"/>
    <mergeCell ref="B47:V48"/>
    <mergeCell ref="X47:AG48"/>
    <mergeCell ref="B49:V53"/>
    <mergeCell ref="X49:AB53"/>
    <mergeCell ref="AC49:AG53"/>
    <mergeCell ref="B23:G40"/>
    <mergeCell ref="I25:AG28"/>
    <mergeCell ref="I30:AG33"/>
    <mergeCell ref="I36:AG40"/>
    <mergeCell ref="B41:G43"/>
    <mergeCell ref="H41:AG43"/>
    <mergeCell ref="B19:I19"/>
    <mergeCell ref="J19:O22"/>
    <mergeCell ref="P19:U22"/>
    <mergeCell ref="V19:AA22"/>
    <mergeCell ref="AB19:AG22"/>
    <mergeCell ref="B20:I22"/>
    <mergeCell ref="B13:G15"/>
    <mergeCell ref="H13:Q15"/>
    <mergeCell ref="R13:U15"/>
    <mergeCell ref="V13:AG15"/>
    <mergeCell ref="B16:G18"/>
    <mergeCell ref="H16:Q18"/>
    <mergeCell ref="R16:U18"/>
    <mergeCell ref="V16:AG18"/>
    <mergeCell ref="B6:G8"/>
    <mergeCell ref="H6:Q8"/>
    <mergeCell ref="R6:U8"/>
    <mergeCell ref="V6:AG8"/>
    <mergeCell ref="B9:G12"/>
    <mergeCell ref="H9:I9"/>
    <mergeCell ref="J9:AG9"/>
    <mergeCell ref="H10:I10"/>
    <mergeCell ref="J10:AG10"/>
    <mergeCell ref="H11:I11"/>
    <mergeCell ref="J11:AG11"/>
    <mergeCell ref="H12:I12"/>
    <mergeCell ref="J12:AG12"/>
    <mergeCell ref="AH1:AK1"/>
    <mergeCell ref="B1:AF1"/>
    <mergeCell ref="B3:G5"/>
    <mergeCell ref="H3:Q5"/>
    <mergeCell ref="R3:U5"/>
    <mergeCell ref="V3:AG5"/>
  </mergeCells>
  <phoneticPr fontId="45"/>
  <dataValidations count="1">
    <dataValidation type="list" allowBlank="1" showInputMessage="1" showErrorMessage="1" prompt="リストから選択してください" sqref="H13:Q15" xr:uid="{53F99B1B-0A39-4D8F-BD8E-33A3E6D3A410}">
      <formula1>"水路,農道,農地,ため池"</formula1>
    </dataValidation>
  </dataValidations>
  <pageMargins left="0.7" right="0.7" top="0.75" bottom="0.75" header="0.3" footer="0.3"/>
  <pageSetup paperSize="9" scale="70" orientation="landscape" horizontalDpi="0" verticalDpi="0" r:id="rId1"/>
  <colBreaks count="1" manualBreakCount="1">
    <brk id="3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331DE-8282-4E0E-9173-EE7F27A42771}">
  <sheetPr>
    <tabColor indexed="13"/>
  </sheetPr>
  <dimension ref="A1:AH72"/>
  <sheetViews>
    <sheetView workbookViewId="0">
      <selection activeCell="F13" sqref="F13:I13"/>
    </sheetView>
  </sheetViews>
  <sheetFormatPr defaultColWidth="9" defaultRowHeight="13.2"/>
  <cols>
    <col min="1" max="2" width="10.44140625" style="13" customWidth="1"/>
    <col min="3" max="3" width="3.44140625" style="13" bestFit="1" customWidth="1"/>
    <col min="4" max="4" width="6.77734375" style="13" customWidth="1"/>
    <col min="5" max="9" width="10.44140625" style="13" customWidth="1"/>
    <col min="10" max="10" width="6.77734375" style="69" customWidth="1"/>
    <col min="11" max="34" width="9" style="69"/>
    <col min="35" max="16384" width="9" style="13"/>
  </cols>
  <sheetData>
    <row r="1" spans="1:21">
      <c r="A1" s="13" t="s">
        <v>536</v>
      </c>
      <c r="J1" s="358" t="s">
        <v>728</v>
      </c>
      <c r="K1" s="363"/>
      <c r="L1" s="361"/>
      <c r="M1" s="361"/>
      <c r="N1" s="361"/>
      <c r="O1" s="361"/>
      <c r="P1" s="361"/>
      <c r="Q1" s="361"/>
      <c r="R1" s="361"/>
    </row>
    <row r="2" spans="1:21" ht="24.75" customHeight="1">
      <c r="J2" s="371" t="s">
        <v>206</v>
      </c>
      <c r="K2" s="363"/>
      <c r="L2" s="363"/>
      <c r="M2" s="363"/>
      <c r="N2" s="363"/>
      <c r="O2" s="363"/>
      <c r="P2" s="363"/>
      <c r="Q2" s="363"/>
      <c r="R2" s="363"/>
      <c r="S2" s="363"/>
      <c r="T2" s="363"/>
      <c r="U2" s="363"/>
    </row>
    <row r="3" spans="1:21" ht="16.2">
      <c r="C3" s="789" t="s">
        <v>207</v>
      </c>
      <c r="D3" s="789"/>
      <c r="E3" s="789"/>
      <c r="F3" s="789"/>
      <c r="G3" s="789"/>
      <c r="H3" s="285" t="s">
        <v>408</v>
      </c>
      <c r="J3" s="375" t="s">
        <v>172</v>
      </c>
      <c r="K3" s="271"/>
      <c r="L3" s="271"/>
      <c r="M3" s="271"/>
      <c r="N3" s="361"/>
      <c r="O3" s="361"/>
      <c r="P3" s="361"/>
    </row>
    <row r="4" spans="1:21">
      <c r="C4" s="14"/>
      <c r="D4" s="14"/>
      <c r="E4" s="14"/>
      <c r="F4" s="14"/>
      <c r="G4" s="14"/>
    </row>
    <row r="5" spans="1:21">
      <c r="H5" s="790"/>
      <c r="I5" s="790"/>
      <c r="J5" s="768" t="s">
        <v>173</v>
      </c>
      <c r="K5" s="768"/>
      <c r="L5" s="768"/>
      <c r="M5" s="768"/>
      <c r="N5" s="768"/>
      <c r="O5" s="768"/>
      <c r="P5" s="768"/>
      <c r="Q5" s="768"/>
      <c r="R5" s="768"/>
    </row>
    <row r="6" spans="1:21" ht="13.5" customHeight="1">
      <c r="A6" s="130"/>
      <c r="B6" s="130"/>
      <c r="C6" s="130"/>
      <c r="D6" s="130"/>
      <c r="E6" s="130"/>
      <c r="F6" s="130"/>
      <c r="G6" s="791" t="s">
        <v>427</v>
      </c>
      <c r="H6" s="791"/>
      <c r="I6" s="791"/>
      <c r="J6" s="768"/>
      <c r="K6" s="768"/>
      <c r="L6" s="768"/>
      <c r="M6" s="768"/>
      <c r="N6" s="768"/>
      <c r="O6" s="768"/>
      <c r="P6" s="768"/>
      <c r="Q6" s="768"/>
      <c r="R6" s="768"/>
    </row>
    <row r="7" spans="1:21" ht="14.4">
      <c r="A7" s="130"/>
      <c r="B7" s="130"/>
      <c r="C7" s="130"/>
      <c r="D7" s="130"/>
      <c r="E7" s="130"/>
      <c r="F7" s="130"/>
      <c r="G7" s="130"/>
      <c r="H7" s="130"/>
      <c r="I7" s="130"/>
    </row>
    <row r="8" spans="1:21" ht="15" customHeight="1">
      <c r="A8" s="695" t="str">
        <f>CONCATENATE('一括記入シート（最初）'!$C$33,"　",'一括記入シート（最初）'!$D$33,"　","様")</f>
        <v>(株)A建設　○○　○○　様</v>
      </c>
      <c r="B8" s="696"/>
      <c r="C8" s="696"/>
      <c r="D8" s="697"/>
      <c r="E8" s="697"/>
      <c r="F8" s="130"/>
      <c r="G8" s="130"/>
      <c r="H8" s="130"/>
      <c r="I8" s="130"/>
      <c r="J8" s="792"/>
      <c r="K8" s="792"/>
      <c r="L8" s="792"/>
      <c r="M8" s="792"/>
      <c r="N8" s="792"/>
      <c r="O8" s="792"/>
      <c r="P8" s="792"/>
      <c r="Q8" s="792"/>
      <c r="R8" s="792"/>
    </row>
    <row r="9" spans="1:21" ht="15" customHeight="1">
      <c r="A9" s="695" t="str">
        <f>CONCATENATE('一括記入シート（最初）'!$C$34,"　",'一括記入シート（最初）'!$D$34,"　","様")</f>
        <v>(有)B建設　△△　△△　様</v>
      </c>
      <c r="B9" s="696"/>
      <c r="C9" s="696"/>
      <c r="D9" s="697"/>
      <c r="E9" s="697"/>
      <c r="F9" s="130"/>
      <c r="G9" s="130"/>
      <c r="H9" s="130"/>
      <c r="I9" s="130"/>
      <c r="J9" s="792"/>
      <c r="K9" s="792"/>
      <c r="L9" s="792"/>
      <c r="M9" s="792"/>
      <c r="N9" s="792"/>
      <c r="O9" s="792"/>
      <c r="P9" s="792"/>
      <c r="Q9" s="792"/>
      <c r="R9" s="792"/>
    </row>
    <row r="10" spans="1:21" ht="15" customHeight="1">
      <c r="A10" s="695" t="str">
        <f>CONCATENATE('一括記入シート（最初）'!$C$35,"　",'一括記入シート（最初）'!$D$35,"　","様")</f>
        <v>C建設(株)　□□　□□　様</v>
      </c>
      <c r="B10" s="696"/>
      <c r="C10" s="696"/>
      <c r="D10" s="697"/>
      <c r="E10" s="697"/>
      <c r="F10" s="130"/>
      <c r="G10" s="130"/>
      <c r="H10" s="130"/>
      <c r="I10" s="130"/>
      <c r="J10" s="792"/>
      <c r="K10" s="792"/>
      <c r="L10" s="792"/>
      <c r="M10" s="792"/>
      <c r="N10" s="792"/>
      <c r="O10" s="792"/>
      <c r="P10" s="792"/>
      <c r="Q10" s="792"/>
      <c r="R10" s="792"/>
    </row>
    <row r="11" spans="1:21" ht="15" customHeight="1">
      <c r="A11" s="695" t="str">
        <f>CONCATENATE('一括記入シート（最初）'!$C$36,"　",'一括記入シート（最初）'!$D$36,"　","様")</f>
        <v>　　様</v>
      </c>
      <c r="B11" s="696"/>
      <c r="C11" s="696"/>
      <c r="D11" s="697"/>
      <c r="E11" s="697"/>
      <c r="F11" s="130"/>
      <c r="G11" s="130"/>
      <c r="H11" s="130"/>
      <c r="I11" s="130"/>
      <c r="J11" s="792"/>
      <c r="K11" s="792"/>
      <c r="L11" s="792"/>
      <c r="M11" s="792"/>
      <c r="N11" s="792"/>
      <c r="O11" s="792"/>
      <c r="P11" s="792"/>
      <c r="Q11" s="792"/>
      <c r="R11" s="792"/>
    </row>
    <row r="12" spans="1:21" ht="15" customHeight="1">
      <c r="A12" s="695" t="str">
        <f>CONCATENATE('一括記入シート（最初）'!$C$37,"　",'一括記入シート（最初）'!$D$37,"　","様")</f>
        <v>　　様</v>
      </c>
      <c r="B12" s="696"/>
      <c r="C12" s="696"/>
      <c r="D12" s="697"/>
      <c r="E12" s="697"/>
      <c r="F12" s="130"/>
      <c r="G12" s="130"/>
      <c r="H12" s="130"/>
      <c r="I12" s="130"/>
      <c r="J12" s="413"/>
      <c r="K12" s="413"/>
      <c r="L12" s="413"/>
      <c r="M12" s="413"/>
      <c r="N12" s="413"/>
      <c r="O12" s="413"/>
      <c r="P12" s="413"/>
      <c r="Q12" s="413"/>
      <c r="R12" s="413"/>
    </row>
    <row r="13" spans="1:21" ht="15" customHeight="1">
      <c r="A13" s="695"/>
      <c r="B13" s="696"/>
      <c r="C13" s="696"/>
      <c r="D13" s="697"/>
      <c r="E13" s="697"/>
      <c r="F13" s="785" t="str">
        <f>IF(ISBLANK('一括記入シート（最初）'!$C$14),"",'一括記入シート（最初）'!$C$14)</f>
        <v>○○水土里会</v>
      </c>
      <c r="G13" s="785"/>
      <c r="H13" s="785"/>
      <c r="I13" s="785"/>
    </row>
    <row r="14" spans="1:21" ht="14.4">
      <c r="A14" s="130"/>
      <c r="B14" s="130"/>
      <c r="C14" s="130"/>
      <c r="D14" s="130"/>
      <c r="E14" s="131"/>
      <c r="F14" s="786" t="s">
        <v>439</v>
      </c>
      <c r="G14" s="769" t="str">
        <f>IF(ISBLANK('一括記入シート（最初）'!$C$16),"",'一括記入シート（最初）'!$C$16)</f>
        <v>○○　○○</v>
      </c>
      <c r="H14" s="787"/>
      <c r="I14" s="788"/>
      <c r="J14" s="768" t="s">
        <v>545</v>
      </c>
      <c r="K14" s="768"/>
      <c r="L14" s="768"/>
      <c r="M14" s="768"/>
      <c r="N14" s="768"/>
      <c r="O14" s="768"/>
      <c r="P14" s="768"/>
      <c r="Q14" s="768"/>
      <c r="R14" s="768"/>
    </row>
    <row r="15" spans="1:21" ht="14.4">
      <c r="A15" s="130"/>
      <c r="B15" s="130"/>
      <c r="C15" s="130"/>
      <c r="D15" s="130"/>
      <c r="E15" s="131"/>
      <c r="F15" s="786"/>
      <c r="G15" s="787"/>
      <c r="H15" s="787"/>
      <c r="I15" s="697"/>
      <c r="J15" s="768"/>
      <c r="K15" s="768"/>
      <c r="L15" s="768"/>
      <c r="M15" s="768"/>
      <c r="N15" s="768"/>
      <c r="O15" s="768"/>
      <c r="P15" s="768"/>
      <c r="Q15" s="768"/>
      <c r="R15" s="768"/>
    </row>
    <row r="16" spans="1:21" ht="14.4">
      <c r="A16" s="130"/>
      <c r="B16" s="130"/>
      <c r="C16" s="130"/>
      <c r="D16" s="130"/>
      <c r="E16" s="130"/>
      <c r="F16" s="130"/>
      <c r="G16" s="769" t="s">
        <v>534</v>
      </c>
      <c r="H16" s="769"/>
      <c r="I16" s="130"/>
    </row>
    <row r="17" spans="1:24">
      <c r="A17" s="718" t="s">
        <v>529</v>
      </c>
      <c r="B17" s="718"/>
      <c r="C17" s="718"/>
      <c r="D17" s="718"/>
      <c r="E17" s="718"/>
      <c r="F17" s="718"/>
      <c r="G17" s="718"/>
      <c r="H17" s="718"/>
      <c r="I17" s="718"/>
    </row>
    <row r="18" spans="1:24">
      <c r="A18" s="770"/>
      <c r="B18" s="770"/>
      <c r="C18" s="770"/>
      <c r="D18" s="770"/>
      <c r="E18" s="770"/>
      <c r="F18" s="770"/>
      <c r="G18" s="770"/>
      <c r="H18" s="770"/>
      <c r="I18" s="770"/>
    </row>
    <row r="19" spans="1:24" ht="14.4">
      <c r="A19" s="130"/>
      <c r="B19" s="130"/>
      <c r="C19" s="130"/>
      <c r="D19" s="130"/>
      <c r="E19" s="180" t="s">
        <v>176</v>
      </c>
      <c r="F19" s="130"/>
      <c r="G19" s="130"/>
      <c r="H19" s="130"/>
      <c r="I19" s="130"/>
    </row>
    <row r="20" spans="1:24" ht="14.4">
      <c r="A20" s="130"/>
      <c r="B20" s="130"/>
      <c r="C20" s="130"/>
      <c r="D20" s="130"/>
      <c r="E20" s="130"/>
      <c r="F20" s="130"/>
      <c r="G20" s="130"/>
      <c r="H20" s="130"/>
      <c r="I20" s="130"/>
    </row>
    <row r="21" spans="1:24" ht="15.75" customHeight="1">
      <c r="A21" s="771" t="s">
        <v>41</v>
      </c>
      <c r="B21" s="772"/>
      <c r="C21" s="775" t="str">
        <f>IF(ISBLANK('一括記入シート（最初）'!$C$13),"",'一括記入シート（最初）'!$C$13)</f>
        <v>令和　7　年度</v>
      </c>
      <c r="D21" s="776"/>
      <c r="E21" s="776"/>
      <c r="F21" s="777" t="s">
        <v>1072</v>
      </c>
      <c r="G21" s="778"/>
      <c r="H21" s="778"/>
      <c r="I21" s="779"/>
      <c r="J21" s="68"/>
    </row>
    <row r="22" spans="1:24" ht="18.600000000000001" customHeight="1">
      <c r="A22" s="773"/>
      <c r="B22" s="774"/>
      <c r="C22" s="780" t="str">
        <f>IF(ISBLANK('一括記入シート（最初）'!$C$14),"",'一括記入シート（最初）'!$C$14)</f>
        <v>○○水土里会</v>
      </c>
      <c r="D22" s="781"/>
      <c r="E22" s="781"/>
      <c r="F22" s="782" t="str">
        <f>IF(ISBLANK('一括記入シート（最初）'!$C$25),"",'一括記入シート（最初）'!$C$25)</f>
        <v>用水路補修工事</v>
      </c>
      <c r="G22" s="783"/>
      <c r="H22" s="783"/>
      <c r="I22" s="784"/>
      <c r="J22" s="68"/>
    </row>
    <row r="23" spans="1:24" ht="32.25" customHeight="1">
      <c r="A23" s="710" t="s">
        <v>133</v>
      </c>
      <c r="B23" s="761"/>
      <c r="C23" s="762"/>
      <c r="D23" s="763"/>
      <c r="E23" s="763"/>
      <c r="F23" s="763"/>
      <c r="G23" s="763"/>
      <c r="H23" s="763"/>
      <c r="I23" s="764"/>
      <c r="J23" s="744" t="s">
        <v>462</v>
      </c>
      <c r="K23" s="735"/>
      <c r="L23" s="735"/>
      <c r="M23" s="735"/>
      <c r="N23" s="735"/>
      <c r="O23" s="735"/>
      <c r="P23" s="735"/>
      <c r="Q23" s="735"/>
      <c r="R23" s="735"/>
      <c r="S23" s="735"/>
      <c r="T23" s="735"/>
      <c r="U23" s="735"/>
      <c r="V23" s="735"/>
      <c r="W23" s="735"/>
    </row>
    <row r="24" spans="1:24" ht="18.600000000000001" customHeight="1">
      <c r="A24" s="710" t="s">
        <v>321</v>
      </c>
      <c r="B24" s="761"/>
      <c r="C24" s="181"/>
      <c r="D24" s="765" t="s">
        <v>317</v>
      </c>
      <c r="E24" s="766"/>
      <c r="F24" s="766"/>
      <c r="G24" s="766"/>
      <c r="H24" s="766"/>
      <c r="I24" s="767"/>
      <c r="J24" s="123"/>
    </row>
    <row r="25" spans="1:24" ht="18.600000000000001" customHeight="1">
      <c r="A25" s="710" t="s">
        <v>177</v>
      </c>
      <c r="B25" s="711"/>
      <c r="D25" s="719" t="str">
        <f>IF(ISBLANK('一括記入シート（最初）'!$C$24),"",'一括記入シート（最初）'!$C$24)</f>
        <v>上田市〇〇（△△）</v>
      </c>
      <c r="E25" s="719"/>
      <c r="F25" s="719"/>
      <c r="G25" s="719"/>
      <c r="H25" s="719"/>
      <c r="I25" s="720"/>
      <c r="J25" s="123"/>
    </row>
    <row r="26" spans="1:24" ht="18.600000000000001" customHeight="1">
      <c r="A26" s="710" t="s">
        <v>179</v>
      </c>
      <c r="B26" s="711"/>
      <c r="C26" s="181"/>
      <c r="D26" s="747" t="str">
        <f>IF(ISBLANK('一括記入シート（最初）'!$J$54),"",'一括記入シート（最初）'!$J$54)</f>
        <v>令和年月日</v>
      </c>
      <c r="E26" s="747"/>
      <c r="F26" s="747"/>
      <c r="G26" s="747"/>
      <c r="H26" s="747"/>
      <c r="I26" s="748"/>
      <c r="J26" s="372"/>
      <c r="K26" s="373"/>
      <c r="L26" s="373"/>
      <c r="M26" s="373"/>
      <c r="N26" s="373"/>
      <c r="O26" s="373"/>
      <c r="P26" s="373"/>
      <c r="Q26" s="361"/>
      <c r="R26" s="361"/>
      <c r="S26" s="361"/>
      <c r="T26" s="361"/>
      <c r="U26" s="361"/>
      <c r="V26" s="361"/>
      <c r="W26" s="361"/>
      <c r="X26" s="361"/>
    </row>
    <row r="27" spans="1:24" ht="17.25" customHeight="1">
      <c r="A27" s="749" t="s">
        <v>519</v>
      </c>
      <c r="B27" s="750"/>
      <c r="C27" s="282"/>
      <c r="D27" s="755" t="str">
        <f>IF(ISBLANK('一括記入シート（最初）'!$E$14),"",'一括記入シート（最初）'!$E$14)</f>
        <v/>
      </c>
      <c r="E27" s="755"/>
      <c r="F27" s="755"/>
      <c r="G27" s="755" t="str">
        <f>IF(ISBLANK('一括記入シート（最初）'!$E$14),"",'一括記入シート（最初）'!$E$14)</f>
        <v/>
      </c>
      <c r="H27" s="755"/>
      <c r="I27" s="756"/>
      <c r="J27" s="372"/>
      <c r="K27" s="374"/>
      <c r="L27" s="373"/>
      <c r="M27" s="373"/>
      <c r="N27" s="373"/>
      <c r="O27" s="373"/>
      <c r="P27" s="373"/>
      <c r="Q27" s="361"/>
      <c r="R27" s="361"/>
      <c r="S27" s="361"/>
      <c r="T27" s="361"/>
      <c r="U27" s="361"/>
      <c r="V27" s="361"/>
      <c r="W27" s="361"/>
      <c r="X27" s="361"/>
    </row>
    <row r="28" spans="1:24" ht="17.25" customHeight="1">
      <c r="A28" s="751"/>
      <c r="B28" s="752"/>
      <c r="C28" s="283"/>
      <c r="D28" s="757" t="s">
        <v>440</v>
      </c>
      <c r="E28" s="757"/>
      <c r="F28" s="284" t="s">
        <v>390</v>
      </c>
      <c r="G28" s="757"/>
      <c r="H28" s="757"/>
      <c r="I28" s="758"/>
      <c r="J28" s="372"/>
      <c r="K28" s="373"/>
      <c r="L28" s="373"/>
      <c r="M28" s="373"/>
      <c r="N28" s="373"/>
      <c r="O28" s="373"/>
      <c r="P28" s="373"/>
      <c r="Q28" s="361"/>
      <c r="R28" s="361"/>
      <c r="S28" s="361"/>
      <c r="T28" s="361"/>
      <c r="U28" s="361"/>
      <c r="V28" s="361"/>
      <c r="W28" s="361"/>
      <c r="X28" s="361"/>
    </row>
    <row r="29" spans="1:24" ht="16.5" customHeight="1">
      <c r="A29" s="751"/>
      <c r="B29" s="752"/>
      <c r="C29" s="130"/>
      <c r="D29" s="759" t="s">
        <v>429</v>
      </c>
      <c r="E29" s="759"/>
      <c r="F29" s="759"/>
      <c r="G29" s="759"/>
      <c r="H29" s="759"/>
      <c r="I29" s="760"/>
      <c r="J29" s="735" t="s">
        <v>457</v>
      </c>
      <c r="K29" s="735"/>
      <c r="L29" s="735"/>
      <c r="M29" s="735"/>
      <c r="N29" s="735"/>
      <c r="O29" s="735"/>
      <c r="P29" s="735"/>
      <c r="Q29" s="735"/>
      <c r="R29" s="735"/>
      <c r="S29" s="735"/>
      <c r="T29" s="735"/>
      <c r="U29" s="735"/>
      <c r="V29" s="735"/>
      <c r="W29" s="363"/>
      <c r="X29" s="363"/>
    </row>
    <row r="30" spans="1:24" ht="17.25" customHeight="1">
      <c r="A30" s="753"/>
      <c r="B30" s="754"/>
      <c r="C30" s="736" t="s">
        <v>180</v>
      </c>
      <c r="D30" s="737"/>
      <c r="E30" s="738" t="s">
        <v>430</v>
      </c>
      <c r="F30" s="739"/>
      <c r="G30" s="740" t="s">
        <v>395</v>
      </c>
      <c r="H30" s="740"/>
      <c r="I30" s="741"/>
      <c r="J30" s="735"/>
      <c r="K30" s="735"/>
      <c r="L30" s="735"/>
      <c r="M30" s="735"/>
      <c r="N30" s="735"/>
      <c r="O30" s="735"/>
      <c r="P30" s="735"/>
      <c r="Q30" s="735"/>
      <c r="R30" s="735"/>
      <c r="S30" s="735"/>
      <c r="T30" s="735"/>
      <c r="U30" s="735"/>
      <c r="V30" s="735"/>
      <c r="W30" s="363"/>
      <c r="X30" s="363"/>
    </row>
    <row r="31" spans="1:24" ht="17.25" customHeight="1">
      <c r="A31" s="727" t="s">
        <v>391</v>
      </c>
      <c r="B31" s="728"/>
      <c r="C31" s="183"/>
      <c r="D31" s="729" t="s">
        <v>428</v>
      </c>
      <c r="E31" s="729"/>
      <c r="F31" s="742" t="s">
        <v>509</v>
      </c>
      <c r="G31" s="742"/>
      <c r="H31" s="742"/>
      <c r="I31" s="743"/>
      <c r="J31" s="744" t="s">
        <v>459</v>
      </c>
      <c r="K31" s="735"/>
      <c r="L31" s="735"/>
      <c r="M31" s="735"/>
      <c r="N31" s="735"/>
      <c r="O31" s="735"/>
      <c r="P31" s="735"/>
      <c r="Q31" s="735"/>
      <c r="R31" s="735"/>
      <c r="S31" s="735"/>
      <c r="T31" s="735"/>
      <c r="U31" s="735"/>
      <c r="V31" s="735"/>
      <c r="W31" s="735"/>
      <c r="X31" s="735"/>
    </row>
    <row r="32" spans="1:24" ht="17.25" customHeight="1">
      <c r="A32" s="727"/>
      <c r="B32" s="728"/>
      <c r="C32" s="182"/>
      <c r="D32" s="745" t="s">
        <v>441</v>
      </c>
      <c r="E32" s="745"/>
      <c r="F32" s="745"/>
      <c r="G32" s="745"/>
      <c r="H32" s="745"/>
      <c r="I32" s="746"/>
      <c r="J32" s="744"/>
      <c r="K32" s="735"/>
      <c r="L32" s="735"/>
      <c r="M32" s="735"/>
      <c r="N32" s="735"/>
      <c r="O32" s="735"/>
      <c r="P32" s="735"/>
      <c r="Q32" s="735"/>
      <c r="R32" s="735"/>
      <c r="S32" s="735"/>
      <c r="T32" s="735"/>
      <c r="U32" s="735"/>
      <c r="V32" s="735"/>
      <c r="W32" s="735"/>
      <c r="X32" s="735"/>
    </row>
    <row r="33" spans="1:24" ht="17.25" customHeight="1">
      <c r="A33" s="727" t="s">
        <v>460</v>
      </c>
      <c r="B33" s="728"/>
      <c r="C33" s="183"/>
      <c r="D33" s="729" t="s">
        <v>427</v>
      </c>
      <c r="E33" s="730"/>
      <c r="F33" s="730"/>
      <c r="G33" s="731" t="s">
        <v>318</v>
      </c>
      <c r="H33" s="731"/>
      <c r="I33" s="732"/>
      <c r="J33" s="362"/>
      <c r="K33" s="363"/>
      <c r="L33" s="363"/>
      <c r="M33" s="363"/>
      <c r="N33" s="363"/>
      <c r="O33" s="363"/>
      <c r="P33" s="363"/>
      <c r="Q33" s="363"/>
      <c r="R33" s="363"/>
      <c r="S33" s="363"/>
      <c r="T33" s="363"/>
      <c r="U33" s="363"/>
      <c r="V33" s="363"/>
      <c r="W33" s="363"/>
      <c r="X33" s="363"/>
    </row>
    <row r="34" spans="1:24" ht="17.25" customHeight="1">
      <c r="A34" s="727"/>
      <c r="B34" s="728"/>
      <c r="C34" s="182"/>
      <c r="D34" s="733"/>
      <c r="E34" s="733"/>
      <c r="F34" s="733"/>
      <c r="G34" s="733"/>
      <c r="H34" s="733"/>
      <c r="I34" s="734"/>
      <c r="J34" s="364" t="s">
        <v>488</v>
      </c>
      <c r="K34" s="365"/>
      <c r="L34" s="365"/>
      <c r="M34" s="365"/>
      <c r="N34" s="365"/>
      <c r="O34" s="365"/>
      <c r="P34" s="363"/>
      <c r="Q34" s="363"/>
      <c r="R34" s="363"/>
      <c r="S34" s="363"/>
      <c r="T34" s="363"/>
      <c r="U34" s="363"/>
      <c r="V34" s="363"/>
      <c r="W34" s="363"/>
      <c r="X34" s="363"/>
    </row>
    <row r="35" spans="1:24" ht="17.25" customHeight="1">
      <c r="A35" s="710" t="s">
        <v>181</v>
      </c>
      <c r="B35" s="711"/>
      <c r="C35" s="181"/>
      <c r="D35" s="719" t="s">
        <v>182</v>
      </c>
      <c r="E35" s="719"/>
      <c r="F35" s="719"/>
      <c r="G35" s="719"/>
      <c r="H35" s="719"/>
      <c r="I35" s="720"/>
    </row>
    <row r="36" spans="1:24" ht="17.25" customHeight="1">
      <c r="A36" s="710" t="s">
        <v>183</v>
      </c>
      <c r="B36" s="711"/>
      <c r="C36" s="181"/>
      <c r="D36" s="719" t="s">
        <v>182</v>
      </c>
      <c r="E36" s="719"/>
      <c r="F36" s="719"/>
      <c r="G36" s="719"/>
      <c r="H36" s="719"/>
      <c r="I36" s="720"/>
    </row>
    <row r="37" spans="1:24" ht="17.25" customHeight="1">
      <c r="A37" s="710" t="s">
        <v>524</v>
      </c>
      <c r="B37" s="711"/>
      <c r="C37" s="184" t="s">
        <v>184</v>
      </c>
      <c r="D37" s="721" t="s">
        <v>526</v>
      </c>
      <c r="E37" s="721"/>
      <c r="F37" s="721"/>
      <c r="G37" s="721"/>
      <c r="H37" s="721"/>
      <c r="I37" s="722"/>
    </row>
    <row r="38" spans="1:24" ht="17.25" customHeight="1">
      <c r="A38" s="710"/>
      <c r="B38" s="711"/>
      <c r="C38" s="185"/>
      <c r="D38" s="723"/>
      <c r="E38" s="723"/>
      <c r="F38" s="723"/>
      <c r="G38" s="723"/>
      <c r="H38" s="723"/>
      <c r="I38" s="724"/>
    </row>
    <row r="39" spans="1:24" ht="17.25" customHeight="1">
      <c r="A39" s="710"/>
      <c r="B39" s="711"/>
      <c r="C39" s="185"/>
      <c r="D39" s="723"/>
      <c r="E39" s="723"/>
      <c r="F39" s="723"/>
      <c r="G39" s="723"/>
      <c r="H39" s="723"/>
      <c r="I39" s="724"/>
    </row>
    <row r="40" spans="1:24" ht="17.25" customHeight="1">
      <c r="A40" s="710"/>
      <c r="B40" s="711"/>
      <c r="C40" s="185"/>
      <c r="D40" s="723"/>
      <c r="E40" s="723"/>
      <c r="F40" s="723"/>
      <c r="G40" s="723"/>
      <c r="H40" s="723"/>
      <c r="I40" s="724"/>
    </row>
    <row r="41" spans="1:24" ht="17.25" customHeight="1">
      <c r="A41" s="710"/>
      <c r="B41" s="711"/>
      <c r="C41" s="185"/>
      <c r="D41" s="723"/>
      <c r="E41" s="723"/>
      <c r="F41" s="723"/>
      <c r="G41" s="723"/>
      <c r="H41" s="723"/>
      <c r="I41" s="724"/>
    </row>
    <row r="42" spans="1:24" ht="15.75" customHeight="1">
      <c r="A42" s="710"/>
      <c r="B42" s="711"/>
      <c r="C42" s="185"/>
      <c r="D42" s="723"/>
      <c r="E42" s="723"/>
      <c r="F42" s="723"/>
      <c r="G42" s="723"/>
      <c r="H42" s="723"/>
      <c r="I42" s="724"/>
    </row>
    <row r="43" spans="1:24" ht="17.25" customHeight="1">
      <c r="A43" s="710"/>
      <c r="B43" s="711"/>
      <c r="C43" s="186" t="s">
        <v>185</v>
      </c>
      <c r="D43" s="725" t="s">
        <v>525</v>
      </c>
      <c r="E43" s="725"/>
      <c r="F43" s="725"/>
      <c r="G43" s="725"/>
      <c r="H43" s="725"/>
      <c r="I43" s="726"/>
    </row>
    <row r="44" spans="1:24" ht="17.25" customHeight="1">
      <c r="A44" s="710" t="s">
        <v>186</v>
      </c>
      <c r="B44" s="711"/>
      <c r="C44" s="185" t="s">
        <v>184</v>
      </c>
      <c r="D44" s="712" t="s">
        <v>528</v>
      </c>
      <c r="E44" s="712"/>
      <c r="F44" s="712"/>
      <c r="G44" s="712"/>
      <c r="H44" s="712"/>
      <c r="I44" s="713"/>
    </row>
    <row r="45" spans="1:24" ht="13.5" customHeight="1">
      <c r="A45" s="710"/>
      <c r="B45" s="711"/>
      <c r="C45" s="185"/>
      <c r="D45" s="712"/>
      <c r="E45" s="712"/>
      <c r="F45" s="712"/>
      <c r="G45" s="712"/>
      <c r="H45" s="712"/>
      <c r="I45" s="713"/>
    </row>
    <row r="46" spans="1:24" ht="17.25" customHeight="1">
      <c r="A46" s="710"/>
      <c r="B46" s="711"/>
      <c r="C46" s="185" t="s">
        <v>185</v>
      </c>
      <c r="D46" s="712" t="s">
        <v>527</v>
      </c>
      <c r="E46" s="712"/>
      <c r="F46" s="712"/>
      <c r="G46" s="712"/>
      <c r="H46" s="712"/>
      <c r="I46" s="713"/>
    </row>
    <row r="47" spans="1:24" ht="13.2" customHeight="1">
      <c r="A47" s="710"/>
      <c r="B47" s="711"/>
      <c r="C47" s="187"/>
      <c r="D47" s="714"/>
      <c r="E47" s="714"/>
      <c r="F47" s="714"/>
      <c r="G47" s="714"/>
      <c r="H47" s="714"/>
      <c r="I47" s="715"/>
    </row>
    <row r="48" spans="1:24" ht="18" customHeight="1">
      <c r="A48" s="716" t="s">
        <v>458</v>
      </c>
      <c r="B48" s="717"/>
      <c r="C48" s="255"/>
      <c r="D48" s="258" t="s">
        <v>461</v>
      </c>
      <c r="E48" s="256"/>
      <c r="F48" s="256"/>
      <c r="G48" s="256"/>
      <c r="H48" s="256"/>
      <c r="I48" s="257"/>
    </row>
    <row r="49" spans="1:11" ht="38.25" customHeight="1">
      <c r="A49" s="718" t="s">
        <v>1078</v>
      </c>
      <c r="B49" s="718"/>
      <c r="C49" s="718"/>
      <c r="D49" s="718"/>
      <c r="E49" s="718"/>
      <c r="F49" s="718"/>
      <c r="G49" s="718"/>
      <c r="H49" s="718"/>
      <c r="I49" s="718"/>
    </row>
    <row r="52" spans="1:11" ht="22.5" hidden="1" customHeight="1">
      <c r="A52" s="701" t="s">
        <v>178</v>
      </c>
      <c r="B52" s="702"/>
      <c r="D52" s="703"/>
      <c r="E52" s="704"/>
      <c r="F52" s="704"/>
      <c r="G52" s="704"/>
      <c r="H52" s="704"/>
      <c r="I52" s="704"/>
      <c r="J52" s="269" t="s">
        <v>490</v>
      </c>
      <c r="K52" s="267" t="s">
        <v>489</v>
      </c>
    </row>
    <row r="53" spans="1:11" ht="17.25" hidden="1" customHeight="1">
      <c r="A53" s="27" t="s">
        <v>187</v>
      </c>
      <c r="B53" s="705" t="s">
        <v>3</v>
      </c>
      <c r="C53" s="705"/>
      <c r="D53" s="705"/>
      <c r="E53" s="705"/>
      <c r="F53" s="705" t="s">
        <v>188</v>
      </c>
      <c r="G53" s="705"/>
      <c r="H53" s="705"/>
      <c r="I53" s="705"/>
      <c r="J53" s="268"/>
      <c r="K53" s="267"/>
    </row>
    <row r="54" spans="1:11" ht="17.25" hidden="1" customHeight="1">
      <c r="A54" s="700" t="s">
        <v>189</v>
      </c>
      <c r="B54" s="700" t="s">
        <v>190</v>
      </c>
      <c r="C54" s="700"/>
      <c r="D54" s="700"/>
      <c r="E54" s="700"/>
      <c r="F54" s="700"/>
      <c r="G54" s="700"/>
      <c r="H54" s="700"/>
      <c r="I54" s="700"/>
      <c r="J54" s="53"/>
    </row>
    <row r="55" spans="1:11" ht="30.75" hidden="1" customHeight="1">
      <c r="A55" s="700"/>
      <c r="B55" s="706" t="s">
        <v>191</v>
      </c>
      <c r="C55" s="707"/>
      <c r="D55" s="707"/>
      <c r="E55" s="708"/>
      <c r="F55" s="709" t="s">
        <v>313</v>
      </c>
      <c r="G55" s="709"/>
      <c r="H55" s="709"/>
      <c r="I55" s="709"/>
      <c r="J55" s="53"/>
    </row>
    <row r="56" spans="1:11" ht="39" hidden="1" customHeight="1">
      <c r="A56" s="700"/>
      <c r="B56" s="709" t="s">
        <v>192</v>
      </c>
      <c r="C56" s="700"/>
      <c r="D56" s="700"/>
      <c r="E56" s="700"/>
      <c r="F56" s="709" t="s">
        <v>193</v>
      </c>
      <c r="G56" s="709"/>
      <c r="H56" s="709"/>
      <c r="I56" s="709"/>
      <c r="J56" s="70"/>
    </row>
    <row r="57" spans="1:11" ht="17.25" hidden="1" customHeight="1">
      <c r="A57" s="700" t="s">
        <v>194</v>
      </c>
      <c r="B57" s="700" t="s">
        <v>195</v>
      </c>
      <c r="C57" s="700"/>
      <c r="D57" s="700"/>
      <c r="E57" s="700"/>
      <c r="F57" s="700"/>
      <c r="G57" s="700"/>
      <c r="H57" s="700"/>
      <c r="I57" s="700"/>
      <c r="J57" s="53"/>
    </row>
    <row r="58" spans="1:11" ht="17.25" hidden="1" customHeight="1">
      <c r="A58" s="700"/>
      <c r="B58" s="700" t="s">
        <v>196</v>
      </c>
      <c r="C58" s="700"/>
      <c r="D58" s="700"/>
      <c r="E58" s="700"/>
      <c r="F58" s="700" t="s">
        <v>314</v>
      </c>
      <c r="G58" s="700"/>
      <c r="H58" s="700"/>
      <c r="I58" s="700"/>
      <c r="J58" s="53"/>
    </row>
    <row r="59" spans="1:11" ht="17.25" hidden="1" customHeight="1">
      <c r="A59" s="700"/>
      <c r="B59" s="700" t="s">
        <v>198</v>
      </c>
      <c r="C59" s="700"/>
      <c r="D59" s="700"/>
      <c r="E59" s="700"/>
      <c r="F59" s="700" t="s">
        <v>199</v>
      </c>
      <c r="G59" s="700"/>
      <c r="H59" s="700"/>
      <c r="I59" s="700"/>
      <c r="J59" s="53"/>
    </row>
    <row r="60" spans="1:11" ht="17.25" hidden="1" customHeight="1">
      <c r="A60" s="700" t="s">
        <v>200</v>
      </c>
      <c r="B60" s="700" t="s">
        <v>201</v>
      </c>
      <c r="C60" s="700"/>
      <c r="D60" s="700"/>
      <c r="E60" s="700"/>
      <c r="F60" s="700"/>
      <c r="G60" s="700"/>
      <c r="H60" s="700"/>
      <c r="I60" s="700"/>
      <c r="J60" s="53"/>
    </row>
    <row r="61" spans="1:11" ht="17.25" hidden="1" customHeight="1">
      <c r="A61" s="700"/>
      <c r="B61" s="700" t="s">
        <v>202</v>
      </c>
      <c r="C61" s="700"/>
      <c r="D61" s="700"/>
      <c r="E61" s="700"/>
      <c r="F61" s="700"/>
      <c r="G61" s="700"/>
      <c r="H61" s="700"/>
      <c r="I61" s="700"/>
      <c r="J61" s="53"/>
    </row>
    <row r="62" spans="1:11" ht="17.25" hidden="1" customHeight="1">
      <c r="A62" s="700"/>
      <c r="B62" s="700" t="s">
        <v>203</v>
      </c>
      <c r="C62" s="700"/>
      <c r="D62" s="700"/>
      <c r="E62" s="700"/>
      <c r="F62" s="700"/>
      <c r="G62" s="700"/>
      <c r="H62" s="700"/>
      <c r="I62" s="700"/>
      <c r="J62" s="53"/>
    </row>
    <row r="63" spans="1:11" ht="17.25" hidden="1" customHeight="1">
      <c r="A63" s="700"/>
      <c r="B63" s="700" t="s">
        <v>204</v>
      </c>
      <c r="C63" s="700"/>
      <c r="D63" s="700"/>
      <c r="E63" s="700"/>
      <c r="F63" s="700"/>
      <c r="G63" s="700"/>
      <c r="H63" s="700"/>
      <c r="I63" s="700"/>
      <c r="J63" s="53"/>
    </row>
    <row r="64" spans="1:11" ht="17.25" hidden="1" customHeight="1">
      <c r="A64" s="13" t="s">
        <v>205</v>
      </c>
    </row>
    <row r="65" spans="1:9" ht="25.5" hidden="1" customHeight="1">
      <c r="A65" s="698" t="s">
        <v>315</v>
      </c>
      <c r="B65" s="698"/>
      <c r="C65" s="698"/>
      <c r="D65" s="698"/>
      <c r="E65" s="698"/>
      <c r="F65" s="698"/>
      <c r="G65" s="698"/>
      <c r="H65" s="698"/>
      <c r="I65" s="698"/>
    </row>
    <row r="70" spans="1:9" s="69" customFormat="1">
      <c r="G70" s="699" t="s">
        <v>112</v>
      </c>
      <c r="H70" s="699"/>
      <c r="I70" s="699"/>
    </row>
    <row r="71" spans="1:9" s="69" customFormat="1">
      <c r="G71" s="112"/>
      <c r="H71" s="112"/>
      <c r="I71" s="112"/>
    </row>
    <row r="72" spans="1:9" s="69" customFormat="1">
      <c r="G72" s="699" t="s">
        <v>113</v>
      </c>
      <c r="H72" s="699"/>
      <c r="I72" s="699"/>
    </row>
  </sheetData>
  <mergeCells count="92">
    <mergeCell ref="C3:G3"/>
    <mergeCell ref="H5:I5"/>
    <mergeCell ref="J5:R6"/>
    <mergeCell ref="G6:I6"/>
    <mergeCell ref="A8:E8"/>
    <mergeCell ref="J8:R11"/>
    <mergeCell ref="A9:E9"/>
    <mergeCell ref="A10:E10"/>
    <mergeCell ref="A11:E11"/>
    <mergeCell ref="A13:E13"/>
    <mergeCell ref="F13:I13"/>
    <mergeCell ref="F14:F15"/>
    <mergeCell ref="G14:H15"/>
    <mergeCell ref="I14:I15"/>
    <mergeCell ref="J14:R15"/>
    <mergeCell ref="G16:H16"/>
    <mergeCell ref="A17:I18"/>
    <mergeCell ref="A21:B22"/>
    <mergeCell ref="C21:E21"/>
    <mergeCell ref="F21:I21"/>
    <mergeCell ref="C22:E22"/>
    <mergeCell ref="F22:I22"/>
    <mergeCell ref="A23:B23"/>
    <mergeCell ref="C23:I23"/>
    <mergeCell ref="J23:W23"/>
    <mergeCell ref="A24:B24"/>
    <mergeCell ref="D24:I24"/>
    <mergeCell ref="A25:B25"/>
    <mergeCell ref="D25:I25"/>
    <mergeCell ref="A26:B26"/>
    <mergeCell ref="D26:I26"/>
    <mergeCell ref="A27:B30"/>
    <mergeCell ref="D27:I27"/>
    <mergeCell ref="D28:E28"/>
    <mergeCell ref="G28:I28"/>
    <mergeCell ref="D29:I29"/>
    <mergeCell ref="J29:V30"/>
    <mergeCell ref="C30:D30"/>
    <mergeCell ref="E30:F30"/>
    <mergeCell ref="G30:I30"/>
    <mergeCell ref="A31:B32"/>
    <mergeCell ref="D31:E31"/>
    <mergeCell ref="F31:I31"/>
    <mergeCell ref="J31:X32"/>
    <mergeCell ref="D32:I32"/>
    <mergeCell ref="A33:B34"/>
    <mergeCell ref="D33:F33"/>
    <mergeCell ref="G33:I33"/>
    <mergeCell ref="D34:I34"/>
    <mergeCell ref="A35:B35"/>
    <mergeCell ref="D35:I35"/>
    <mergeCell ref="A36:B36"/>
    <mergeCell ref="D36:I36"/>
    <mergeCell ref="A37:B43"/>
    <mergeCell ref="D37:I42"/>
    <mergeCell ref="D43:I43"/>
    <mergeCell ref="A44:B47"/>
    <mergeCell ref="D44:I45"/>
    <mergeCell ref="D46:I47"/>
    <mergeCell ref="A48:B48"/>
    <mergeCell ref="A49:I49"/>
    <mergeCell ref="B58:E58"/>
    <mergeCell ref="F58:I58"/>
    <mergeCell ref="B59:E59"/>
    <mergeCell ref="F59:I59"/>
    <mergeCell ref="A52:B52"/>
    <mergeCell ref="D52:I52"/>
    <mergeCell ref="B53:E53"/>
    <mergeCell ref="F53:I53"/>
    <mergeCell ref="A54:A56"/>
    <mergeCell ref="B54:E54"/>
    <mergeCell ref="F54:I54"/>
    <mergeCell ref="B55:E55"/>
    <mergeCell ref="F55:I55"/>
    <mergeCell ref="B56:E56"/>
    <mergeCell ref="F56:I56"/>
    <mergeCell ref="A12:E12"/>
    <mergeCell ref="A65:I65"/>
    <mergeCell ref="G70:I70"/>
    <mergeCell ref="G72:I72"/>
    <mergeCell ref="A60:A63"/>
    <mergeCell ref="B60:E60"/>
    <mergeCell ref="F60:I60"/>
    <mergeCell ref="B61:E61"/>
    <mergeCell ref="F61:I61"/>
    <mergeCell ref="B62:E62"/>
    <mergeCell ref="F62:I62"/>
    <mergeCell ref="B63:E63"/>
    <mergeCell ref="F63:I63"/>
    <mergeCell ref="A57:A59"/>
    <mergeCell ref="B57:E57"/>
    <mergeCell ref="F57:I57"/>
  </mergeCells>
  <phoneticPr fontId="45"/>
  <hyperlinks>
    <hyperlink ref="G70:I70" location="関係書類一覧表!A1" display="関係書類一覧表!A1" xr:uid="{89D86BB3-5572-4C0A-9B20-0F482C7B2747}"/>
    <hyperlink ref="G72:I72" location="'一括記入シート（最初に記入してください）'!A1" display="'一括記入シート（最初に記入してください）'!A1" xr:uid="{081C1264-BF11-4A31-86FE-162BD66A3D61}"/>
  </hyperlinks>
  <pageMargins left="1.1416666666666666" right="0.35416666666666669" top="0.98402777777777783" bottom="0.98402777777777783" header="0.51180555555555562" footer="0.51180555555555562"/>
  <pageSetup paperSize="9" scale="92" firstPageNumber="4294963191" orientation="portrait" blackAndWhite="1" r:id="rId1"/>
  <headerFooter alignWithMargins="0">
    <oddHeader>&amp;R&amp;"ＭＳ Ｐゴシック"&amp;11(上田市様式２－２)</oddHeader>
  </headerFooter>
  <rowBreaks count="1" manualBreakCount="1">
    <brk id="4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236A8-3C2D-4189-BDA1-85480B6745DA}">
  <sheetPr>
    <tabColor rgb="FFFFFF00"/>
  </sheetPr>
  <dimension ref="A1:AC61"/>
  <sheetViews>
    <sheetView workbookViewId="0">
      <selection activeCell="E5" sqref="E5"/>
    </sheetView>
  </sheetViews>
  <sheetFormatPr defaultRowHeight="13.2"/>
  <cols>
    <col min="1" max="1" width="2" style="148" customWidth="1"/>
    <col min="2" max="2" width="5.109375" style="148" customWidth="1"/>
    <col min="3" max="3" width="5.88671875" style="148" customWidth="1"/>
    <col min="4" max="4" width="2.77734375" style="148" customWidth="1"/>
    <col min="5" max="5" width="10.109375" style="148" customWidth="1"/>
    <col min="6" max="6" width="7" style="148" customWidth="1"/>
    <col min="7" max="7" width="13.6640625" style="148" customWidth="1"/>
    <col min="8" max="10" width="8.88671875" style="148"/>
    <col min="11" max="11" width="10.21875" style="148" customWidth="1"/>
    <col min="12" max="12" width="3.6640625" style="148" customWidth="1"/>
    <col min="13" max="13" width="1.77734375" style="148" customWidth="1"/>
  </cols>
  <sheetData>
    <row r="1" spans="1:29" ht="19.2" customHeight="1" thickBot="1">
      <c r="A1" s="148" t="s">
        <v>720</v>
      </c>
      <c r="C1" s="793"/>
      <c r="D1" s="794"/>
      <c r="N1" s="358" t="s">
        <v>730</v>
      </c>
      <c r="O1" s="353"/>
      <c r="P1" s="353"/>
      <c r="Q1" s="353"/>
      <c r="R1" s="353"/>
      <c r="S1" s="353"/>
      <c r="T1" s="353"/>
      <c r="U1" s="353"/>
      <c r="V1" s="353"/>
      <c r="W1" s="353"/>
      <c r="X1" s="353"/>
      <c r="Y1" s="353"/>
      <c r="Z1" s="353"/>
      <c r="AA1" s="353"/>
      <c r="AB1" s="353"/>
      <c r="AC1" s="353"/>
    </row>
    <row r="2" spans="1:29" ht="28.5" customHeight="1">
      <c r="B2" s="795" t="s">
        <v>632</v>
      </c>
      <c r="C2" s="795"/>
      <c r="D2" s="795"/>
      <c r="E2" s="795"/>
      <c r="F2" s="795"/>
      <c r="G2" s="795"/>
      <c r="H2" s="795"/>
      <c r="I2" s="795"/>
      <c r="J2" s="795"/>
      <c r="K2" s="795"/>
      <c r="N2" s="353"/>
      <c r="O2" s="353"/>
      <c r="P2" s="353"/>
      <c r="Q2" s="353"/>
      <c r="R2" s="353"/>
      <c r="S2" s="353"/>
      <c r="T2" s="353"/>
      <c r="U2" s="353"/>
      <c r="V2" s="353"/>
      <c r="W2" s="353"/>
      <c r="X2" s="353"/>
      <c r="Y2" s="353"/>
      <c r="Z2" s="353"/>
      <c r="AA2" s="353"/>
      <c r="AB2" s="353"/>
      <c r="AC2" s="353"/>
    </row>
    <row r="3" spans="1:29" ht="19.2" customHeight="1">
      <c r="N3" s="353"/>
      <c r="O3" s="353"/>
      <c r="P3" s="353"/>
      <c r="Q3" s="353"/>
      <c r="R3" s="353"/>
      <c r="S3" s="353"/>
      <c r="T3" s="353"/>
      <c r="U3" s="353"/>
      <c r="V3" s="353"/>
      <c r="W3" s="353"/>
      <c r="X3" s="353"/>
      <c r="Y3" s="353"/>
      <c r="Z3" s="353"/>
      <c r="AA3" s="353"/>
      <c r="AB3" s="353"/>
      <c r="AC3" s="353"/>
    </row>
    <row r="4" spans="1:29" ht="17.25" customHeight="1">
      <c r="B4" s="796" t="s">
        <v>633</v>
      </c>
      <c r="C4" s="796"/>
      <c r="D4" s="796"/>
      <c r="E4" s="799" t="str">
        <f>IF(ISBLANK('一括記入シート（最初）'!$C$14),"",'一括記入シート（最初）'!$C$14)</f>
        <v>○○水土里会</v>
      </c>
      <c r="F4" s="799"/>
      <c r="G4" s="799" t="str">
        <f>IF(ISBLANK('一括記入シート（最初）'!$C$25),"",'一括記入シート（最初）'!$C$25)</f>
        <v>用水路補修工事</v>
      </c>
      <c r="H4" s="799"/>
      <c r="I4" s="799"/>
      <c r="J4" s="799"/>
      <c r="K4" s="342"/>
      <c r="N4" s="353"/>
      <c r="O4" s="353"/>
      <c r="P4" s="353"/>
      <c r="Q4" s="353"/>
      <c r="R4" s="353"/>
      <c r="S4" s="353"/>
      <c r="T4" s="353"/>
      <c r="U4" s="353"/>
      <c r="V4" s="353"/>
      <c r="W4" s="353"/>
      <c r="X4" s="353"/>
      <c r="Y4" s="353"/>
      <c r="Z4" s="353"/>
      <c r="AA4" s="353"/>
      <c r="AB4" s="353"/>
      <c r="AC4" s="353"/>
    </row>
    <row r="5" spans="1:29" ht="17.25" customHeight="1">
      <c r="B5" s="338"/>
      <c r="C5" s="338"/>
      <c r="D5" s="338"/>
      <c r="E5" s="338"/>
      <c r="N5" s="353"/>
      <c r="O5" s="353"/>
      <c r="P5" s="353"/>
      <c r="Q5" s="353"/>
      <c r="R5" s="353"/>
      <c r="S5" s="353"/>
      <c r="T5" s="353"/>
      <c r="U5" s="353"/>
      <c r="V5" s="353"/>
      <c r="W5" s="353"/>
      <c r="X5" s="353"/>
      <c r="Y5" s="353"/>
      <c r="Z5" s="353"/>
      <c r="AA5" s="353"/>
      <c r="AB5" s="353"/>
      <c r="AC5" s="353"/>
    </row>
    <row r="6" spans="1:29" ht="17.25" customHeight="1">
      <c r="B6" s="796" t="s">
        <v>634</v>
      </c>
      <c r="C6" s="796"/>
      <c r="D6" s="796"/>
      <c r="E6" s="796" t="str">
        <f>IF(ISBLANK('一括記入シート（最初）'!$C$24),"",'一括記入シート（最初）'!$C$24)</f>
        <v>上田市〇〇（△△）</v>
      </c>
      <c r="F6" s="796"/>
      <c r="G6" s="796"/>
      <c r="H6" s="796"/>
      <c r="I6" s="796"/>
      <c r="N6" s="353"/>
      <c r="O6" s="353"/>
      <c r="P6" s="353"/>
      <c r="Q6" s="353"/>
      <c r="R6" s="353"/>
      <c r="S6" s="353"/>
      <c r="T6" s="353"/>
      <c r="U6" s="353"/>
      <c r="V6" s="353"/>
      <c r="W6" s="353"/>
      <c r="X6" s="353"/>
      <c r="Y6" s="353"/>
      <c r="Z6" s="353"/>
      <c r="AA6" s="353"/>
      <c r="AB6" s="353"/>
      <c r="AC6" s="353"/>
    </row>
    <row r="7" spans="1:29" ht="17.25" customHeight="1">
      <c r="B7" s="338"/>
      <c r="C7" s="338"/>
      <c r="D7" s="338"/>
      <c r="E7" s="338"/>
      <c r="N7" s="353"/>
      <c r="O7" s="353"/>
      <c r="P7" s="353"/>
      <c r="Q7" s="353"/>
      <c r="R7" s="353"/>
      <c r="S7" s="353"/>
      <c r="T7" s="353"/>
      <c r="U7" s="353"/>
      <c r="V7" s="353"/>
      <c r="W7" s="353"/>
      <c r="X7" s="353"/>
      <c r="Y7" s="353"/>
      <c r="Z7" s="353"/>
      <c r="AA7" s="353"/>
      <c r="AB7" s="353"/>
      <c r="AC7" s="353"/>
    </row>
    <row r="8" spans="1:29" ht="17.25" customHeight="1">
      <c r="B8" s="338" t="s">
        <v>672</v>
      </c>
      <c r="C8" s="338"/>
      <c r="E8" s="799" t="str">
        <f>IF(ISBLANK('一括記入シート（最初）'!$J$54),"",'一括記入シート（最初）'!$J$54)</f>
        <v>令和年月日</v>
      </c>
      <c r="F8" s="799"/>
      <c r="G8" s="799"/>
      <c r="N8" s="353"/>
      <c r="O8" s="353"/>
      <c r="P8" s="353"/>
      <c r="Q8" s="353"/>
      <c r="R8" s="353"/>
      <c r="S8" s="353"/>
      <c r="T8" s="353"/>
      <c r="U8" s="353"/>
      <c r="V8" s="353"/>
      <c r="W8" s="353"/>
      <c r="X8" s="353"/>
      <c r="Y8" s="353"/>
      <c r="Z8" s="353"/>
      <c r="AA8" s="353"/>
      <c r="AB8" s="353"/>
      <c r="AC8" s="353"/>
    </row>
    <row r="9" spans="1:29" ht="17.25" customHeight="1">
      <c r="B9" s="338"/>
      <c r="C9" s="338"/>
      <c r="D9" s="338"/>
      <c r="E9" s="338"/>
      <c r="N9" s="353"/>
      <c r="O9" s="353"/>
      <c r="P9" s="353"/>
      <c r="Q9" s="353"/>
      <c r="R9" s="353"/>
      <c r="S9" s="353"/>
      <c r="T9" s="353"/>
      <c r="U9" s="353"/>
      <c r="V9" s="353"/>
      <c r="W9" s="353"/>
      <c r="X9" s="353"/>
      <c r="Y9" s="353"/>
      <c r="Z9" s="353"/>
      <c r="AA9" s="353"/>
      <c r="AB9" s="353"/>
      <c r="AC9" s="353"/>
    </row>
    <row r="10" spans="1:29" ht="17.25" customHeight="1">
      <c r="B10" s="338" t="s">
        <v>635</v>
      </c>
      <c r="C10" s="338"/>
      <c r="D10" s="338"/>
      <c r="E10" s="338"/>
      <c r="N10" s="353"/>
      <c r="O10" s="353"/>
      <c r="P10" s="353"/>
      <c r="Q10" s="353"/>
      <c r="R10" s="353"/>
      <c r="S10" s="353"/>
      <c r="T10" s="353"/>
      <c r="U10" s="353"/>
      <c r="V10" s="353"/>
      <c r="W10" s="353"/>
      <c r="X10" s="353"/>
      <c r="Y10" s="353"/>
      <c r="Z10" s="353"/>
      <c r="AA10" s="353"/>
      <c r="AB10" s="353"/>
      <c r="AC10" s="353"/>
    </row>
    <row r="11" spans="1:29" ht="17.25" customHeight="1">
      <c r="C11" s="801"/>
      <c r="D11" s="801"/>
      <c r="E11" s="801"/>
      <c r="F11" s="801"/>
      <c r="G11" s="801"/>
      <c r="H11" s="801"/>
      <c r="I11" s="801"/>
      <c r="J11" s="801"/>
      <c r="K11" s="801"/>
      <c r="N11" s="359" t="s">
        <v>714</v>
      </c>
      <c r="O11" s="352"/>
      <c r="P11" s="352"/>
      <c r="Q11" s="352"/>
      <c r="R11" s="352"/>
      <c r="S11" s="352"/>
      <c r="T11" s="352"/>
      <c r="U11" s="353"/>
      <c r="V11" s="353"/>
      <c r="W11" s="353"/>
      <c r="X11" s="353"/>
      <c r="Y11" s="353"/>
      <c r="Z11" s="353"/>
      <c r="AA11" s="353"/>
      <c r="AB11" s="353"/>
      <c r="AC11" s="353"/>
    </row>
    <row r="12" spans="1:29" ht="17.25" customHeight="1">
      <c r="B12" s="338"/>
      <c r="C12" s="801"/>
      <c r="D12" s="801"/>
      <c r="E12" s="801"/>
      <c r="F12" s="801"/>
      <c r="G12" s="801"/>
      <c r="H12" s="801"/>
      <c r="I12" s="801"/>
      <c r="J12" s="801"/>
      <c r="K12" s="801"/>
      <c r="N12" s="359" t="s">
        <v>716</v>
      </c>
      <c r="O12" s="352"/>
      <c r="P12" s="352"/>
      <c r="Q12" s="352"/>
      <c r="R12" s="352"/>
      <c r="S12" s="352"/>
      <c r="T12" s="352"/>
      <c r="U12" s="353"/>
      <c r="V12" s="353"/>
      <c r="W12" s="353"/>
      <c r="X12" s="353"/>
      <c r="Y12" s="353"/>
      <c r="Z12" s="353"/>
      <c r="AA12" s="353"/>
      <c r="AB12" s="353"/>
      <c r="AC12" s="353"/>
    </row>
    <row r="13" spans="1:29" ht="17.25" customHeight="1">
      <c r="B13" s="338"/>
      <c r="C13" s="801"/>
      <c r="D13" s="801"/>
      <c r="E13" s="801"/>
      <c r="F13" s="801"/>
      <c r="G13" s="801"/>
      <c r="H13" s="801"/>
      <c r="I13" s="801"/>
      <c r="J13" s="801"/>
      <c r="K13" s="801"/>
      <c r="N13" s="359" t="s">
        <v>717</v>
      </c>
      <c r="O13" s="352"/>
      <c r="P13" s="352"/>
      <c r="Q13" s="352"/>
      <c r="R13" s="352"/>
      <c r="S13" s="352"/>
      <c r="T13" s="352"/>
      <c r="U13" s="353"/>
      <c r="V13" s="353"/>
      <c r="W13" s="353"/>
      <c r="X13" s="353"/>
      <c r="Y13" s="353"/>
      <c r="Z13" s="353"/>
      <c r="AA13" s="353"/>
      <c r="AB13" s="353"/>
      <c r="AC13" s="353"/>
    </row>
    <row r="14" spans="1:29" ht="17.25" customHeight="1">
      <c r="B14" s="338"/>
      <c r="C14" s="801"/>
      <c r="D14" s="801"/>
      <c r="E14" s="801"/>
      <c r="F14" s="801"/>
      <c r="G14" s="801"/>
      <c r="H14" s="801"/>
      <c r="I14" s="801"/>
      <c r="J14" s="801"/>
      <c r="K14" s="801"/>
      <c r="N14" s="353"/>
      <c r="O14" s="353"/>
      <c r="P14" s="353"/>
      <c r="Q14" s="353"/>
      <c r="R14" s="353"/>
      <c r="S14" s="353"/>
      <c r="T14" s="353"/>
      <c r="U14" s="353"/>
      <c r="V14" s="353"/>
      <c r="W14" s="353"/>
      <c r="X14" s="353"/>
      <c r="Y14" s="353"/>
      <c r="Z14" s="353"/>
      <c r="AA14" s="353"/>
      <c r="AB14" s="353"/>
      <c r="AC14" s="353"/>
    </row>
    <row r="15" spans="1:29" ht="17.25" customHeight="1">
      <c r="B15" s="338"/>
      <c r="C15" s="801"/>
      <c r="D15" s="801"/>
      <c r="E15" s="801"/>
      <c r="F15" s="801"/>
      <c r="G15" s="801"/>
      <c r="H15" s="801"/>
      <c r="I15" s="801"/>
      <c r="J15" s="801"/>
      <c r="K15" s="801"/>
      <c r="N15" s="353"/>
      <c r="O15" s="353"/>
      <c r="P15" s="353"/>
      <c r="Q15" s="353"/>
      <c r="R15" s="353"/>
      <c r="S15" s="353"/>
      <c r="T15" s="353"/>
      <c r="U15" s="353"/>
      <c r="V15" s="353"/>
      <c r="W15" s="353"/>
      <c r="X15" s="353"/>
      <c r="Y15" s="353"/>
      <c r="Z15" s="353"/>
      <c r="AA15" s="353"/>
      <c r="AB15" s="353"/>
      <c r="AC15" s="353"/>
    </row>
    <row r="16" spans="1:29" ht="17.25" customHeight="1">
      <c r="B16" s="338" t="s">
        <v>636</v>
      </c>
      <c r="C16" s="338"/>
      <c r="D16" s="338"/>
      <c r="E16" s="338"/>
      <c r="N16" s="353"/>
      <c r="O16" s="353"/>
      <c r="P16" s="353"/>
      <c r="Q16" s="353"/>
      <c r="R16" s="353"/>
      <c r="S16" s="353"/>
      <c r="T16" s="353"/>
      <c r="U16" s="353"/>
      <c r="V16" s="353"/>
      <c r="W16" s="353"/>
      <c r="X16" s="353"/>
      <c r="Y16" s="353"/>
      <c r="Z16" s="353"/>
      <c r="AA16" s="353"/>
      <c r="AB16" s="353"/>
      <c r="AC16" s="353"/>
    </row>
    <row r="17" spans="2:29" ht="17.25" customHeight="1">
      <c r="B17" s="338"/>
      <c r="C17" s="801"/>
      <c r="D17" s="801"/>
      <c r="E17" s="801"/>
      <c r="F17" s="801"/>
      <c r="G17" s="801"/>
      <c r="H17" s="801"/>
      <c r="I17" s="801"/>
      <c r="J17" s="801"/>
      <c r="K17" s="801"/>
      <c r="N17" s="359" t="s">
        <v>715</v>
      </c>
      <c r="O17" s="352"/>
      <c r="P17" s="352"/>
      <c r="Q17" s="352"/>
      <c r="R17" s="353"/>
      <c r="S17" s="353"/>
      <c r="T17" s="353"/>
      <c r="U17" s="353"/>
      <c r="V17" s="353"/>
      <c r="W17" s="353"/>
      <c r="X17" s="353"/>
      <c r="Y17" s="353"/>
      <c r="Z17" s="353"/>
      <c r="AA17" s="353"/>
      <c r="AB17" s="353"/>
      <c r="AC17" s="353"/>
    </row>
    <row r="18" spans="2:29" ht="17.25" customHeight="1">
      <c r="B18" s="338"/>
      <c r="C18" s="801"/>
      <c r="D18" s="801"/>
      <c r="E18" s="801"/>
      <c r="F18" s="801"/>
      <c r="G18" s="801"/>
      <c r="H18" s="801"/>
      <c r="I18" s="801"/>
      <c r="J18" s="801"/>
      <c r="K18" s="801"/>
      <c r="N18" s="353"/>
      <c r="O18" s="353"/>
      <c r="P18" s="353"/>
      <c r="Q18" s="353"/>
      <c r="R18" s="353"/>
      <c r="S18" s="353"/>
      <c r="T18" s="353"/>
      <c r="U18" s="353"/>
      <c r="V18" s="353"/>
      <c r="W18" s="353"/>
      <c r="X18" s="353"/>
      <c r="Y18" s="353"/>
      <c r="Z18" s="353"/>
      <c r="AA18" s="353"/>
      <c r="AB18" s="353"/>
      <c r="AC18" s="353"/>
    </row>
    <row r="19" spans="2:29" ht="17.25" customHeight="1">
      <c r="B19" s="338"/>
      <c r="C19" s="801"/>
      <c r="D19" s="801"/>
      <c r="E19" s="801"/>
      <c r="F19" s="801"/>
      <c r="G19" s="801"/>
      <c r="H19" s="801"/>
      <c r="I19" s="801"/>
      <c r="J19" s="801"/>
      <c r="K19" s="801"/>
      <c r="N19" s="353"/>
      <c r="O19" s="353"/>
      <c r="P19" s="353"/>
      <c r="Q19" s="353"/>
      <c r="R19" s="353"/>
      <c r="S19" s="353"/>
      <c r="T19" s="353"/>
      <c r="U19" s="353"/>
      <c r="V19" s="353"/>
      <c r="W19" s="353"/>
      <c r="X19" s="353"/>
      <c r="Y19" s="353"/>
      <c r="Z19" s="353"/>
      <c r="AA19" s="353"/>
      <c r="AB19" s="353"/>
      <c r="AC19" s="353"/>
    </row>
    <row r="20" spans="2:29" ht="17.25" customHeight="1">
      <c r="B20" s="338" t="s">
        <v>637</v>
      </c>
      <c r="C20" s="338"/>
      <c r="E20" s="338"/>
      <c r="N20" s="353"/>
      <c r="O20" s="353"/>
      <c r="P20" s="353"/>
      <c r="Q20" s="353"/>
      <c r="R20" s="353"/>
      <c r="S20" s="353"/>
      <c r="T20" s="353"/>
      <c r="U20" s="353"/>
      <c r="V20" s="353"/>
      <c r="W20" s="353"/>
      <c r="X20" s="353"/>
      <c r="Y20" s="353"/>
      <c r="Z20" s="353"/>
      <c r="AA20" s="353"/>
      <c r="AB20" s="353"/>
      <c r="AC20" s="353"/>
    </row>
    <row r="21" spans="2:29" ht="17.25" customHeight="1">
      <c r="B21" s="338"/>
      <c r="C21" s="340" t="s">
        <v>638</v>
      </c>
      <c r="D21" s="338" t="s">
        <v>639</v>
      </c>
      <c r="E21" s="338"/>
      <c r="N21" s="353"/>
      <c r="O21" s="353"/>
      <c r="P21" s="353"/>
      <c r="Q21" s="353"/>
      <c r="R21" s="353"/>
      <c r="S21" s="353"/>
      <c r="T21" s="353"/>
      <c r="U21" s="353"/>
      <c r="V21" s="353"/>
      <c r="W21" s="353"/>
      <c r="X21" s="353"/>
      <c r="Y21" s="353"/>
      <c r="Z21" s="353"/>
      <c r="AA21" s="353"/>
      <c r="AB21" s="353"/>
      <c r="AC21" s="353"/>
    </row>
    <row r="22" spans="2:29" ht="17.25" customHeight="1">
      <c r="B22" s="338"/>
      <c r="C22" s="340"/>
      <c r="D22" s="338" t="s">
        <v>671</v>
      </c>
      <c r="E22" s="338"/>
      <c r="N22" s="353"/>
      <c r="O22" s="353"/>
      <c r="P22" s="353"/>
      <c r="Q22" s="353"/>
      <c r="R22" s="353"/>
      <c r="S22" s="353"/>
      <c r="T22" s="353"/>
      <c r="U22" s="353"/>
      <c r="V22" s="353"/>
      <c r="W22" s="353"/>
      <c r="X22" s="353"/>
      <c r="Y22" s="353"/>
      <c r="Z22" s="353"/>
      <c r="AA22" s="353"/>
      <c r="AB22" s="353"/>
      <c r="AC22" s="353"/>
    </row>
    <row r="23" spans="2:29" ht="17.25" customHeight="1">
      <c r="B23" s="338"/>
      <c r="C23" s="340" t="s">
        <v>638</v>
      </c>
      <c r="D23" s="338" t="s">
        <v>640</v>
      </c>
      <c r="E23" s="338"/>
      <c r="N23" s="353"/>
      <c r="O23" s="353"/>
      <c r="P23" s="353"/>
      <c r="Q23" s="353"/>
      <c r="R23" s="353"/>
      <c r="S23" s="353"/>
      <c r="T23" s="353"/>
      <c r="U23" s="353"/>
      <c r="V23" s="353"/>
      <c r="W23" s="353"/>
      <c r="X23" s="353"/>
      <c r="Y23" s="353"/>
      <c r="Z23" s="353"/>
      <c r="AA23" s="353"/>
      <c r="AB23" s="353"/>
      <c r="AC23" s="353"/>
    </row>
    <row r="24" spans="2:29" ht="17.25" customHeight="1">
      <c r="B24" s="338"/>
      <c r="C24" s="338"/>
      <c r="D24" s="338"/>
      <c r="E24" s="799" t="s">
        <v>641</v>
      </c>
      <c r="F24" s="799"/>
      <c r="G24" s="348" t="str">
        <f>IF(ISBLANK('一括記入シート（最初）'!$C$39),"",'一括記入シート（最初）'!$C$39)</f>
        <v>〇〇</v>
      </c>
      <c r="H24" s="800" t="str">
        <f>IF(ISBLANK('一括記入シート（最初）'!$C$40),"",'一括記入シート（最初）'!$C$40)</f>
        <v>○○○○</v>
      </c>
      <c r="I24" s="800"/>
      <c r="N24" s="353"/>
      <c r="O24" s="353"/>
      <c r="P24" s="353"/>
      <c r="Q24" s="353"/>
      <c r="R24" s="353"/>
      <c r="S24" s="353"/>
      <c r="T24" s="353"/>
      <c r="U24" s="353"/>
      <c r="V24" s="353"/>
      <c r="W24" s="353"/>
      <c r="X24" s="353"/>
      <c r="Y24" s="353"/>
      <c r="Z24" s="353"/>
      <c r="AA24" s="353"/>
      <c r="AB24" s="353"/>
      <c r="AC24" s="353"/>
    </row>
    <row r="25" spans="2:29" ht="17.25" customHeight="1">
      <c r="B25" s="338"/>
      <c r="C25" s="338"/>
      <c r="D25" s="338"/>
      <c r="E25" s="799" t="s">
        <v>642</v>
      </c>
      <c r="F25" s="799"/>
      <c r="G25" s="798"/>
      <c r="H25" s="798"/>
      <c r="I25" s="798"/>
      <c r="N25" s="353"/>
      <c r="O25" s="353"/>
      <c r="P25" s="353"/>
      <c r="Q25" s="353"/>
      <c r="R25" s="353"/>
      <c r="S25" s="353"/>
      <c r="T25" s="353"/>
      <c r="U25" s="353"/>
      <c r="V25" s="353"/>
      <c r="W25" s="353"/>
      <c r="X25" s="353"/>
      <c r="Y25" s="353"/>
      <c r="Z25" s="353"/>
      <c r="AA25" s="353"/>
      <c r="AB25" s="353"/>
      <c r="AC25" s="353"/>
    </row>
    <row r="26" spans="2:29" ht="17.25" customHeight="1">
      <c r="B26" s="338"/>
      <c r="C26" s="338"/>
      <c r="D26" s="338"/>
      <c r="E26" s="339"/>
      <c r="N26" s="353"/>
      <c r="O26" s="353"/>
      <c r="P26" s="353"/>
      <c r="Q26" s="353"/>
      <c r="R26" s="353"/>
      <c r="S26" s="353"/>
      <c r="T26" s="353"/>
      <c r="U26" s="353"/>
      <c r="V26" s="353"/>
      <c r="W26" s="353"/>
      <c r="X26" s="353"/>
      <c r="Y26" s="353"/>
      <c r="Z26" s="353"/>
      <c r="AA26" s="353"/>
      <c r="AB26" s="353"/>
      <c r="AC26" s="353"/>
    </row>
    <row r="27" spans="2:29" ht="17.25" customHeight="1">
      <c r="B27" s="338" t="s">
        <v>643</v>
      </c>
      <c r="C27" s="338"/>
      <c r="D27" s="338"/>
      <c r="E27" s="338"/>
      <c r="N27" s="353"/>
      <c r="O27" s="353"/>
      <c r="P27" s="353"/>
      <c r="Q27" s="353"/>
      <c r="R27" s="353"/>
      <c r="S27" s="353"/>
      <c r="T27" s="353"/>
      <c r="U27" s="353"/>
      <c r="V27" s="353"/>
      <c r="W27" s="353"/>
      <c r="X27" s="353"/>
      <c r="Y27" s="353"/>
      <c r="Z27" s="353"/>
      <c r="AA27" s="353"/>
      <c r="AB27" s="353"/>
      <c r="AC27" s="353"/>
    </row>
    <row r="28" spans="2:29" ht="17.25" customHeight="1">
      <c r="B28" s="797" t="s">
        <v>644</v>
      </c>
      <c r="C28" s="797"/>
      <c r="D28" s="797" t="s">
        <v>645</v>
      </c>
      <c r="E28" s="797"/>
      <c r="F28" s="797"/>
      <c r="G28" s="797"/>
      <c r="H28" s="797" t="s">
        <v>646</v>
      </c>
      <c r="I28" s="797"/>
      <c r="J28" s="797"/>
      <c r="K28" s="797"/>
      <c r="N28" s="353"/>
      <c r="O28" s="353"/>
      <c r="P28" s="353"/>
      <c r="Q28" s="353"/>
      <c r="R28" s="353"/>
      <c r="S28" s="353"/>
      <c r="T28" s="353"/>
      <c r="U28" s="353"/>
      <c r="V28" s="353"/>
      <c r="W28" s="353"/>
      <c r="X28" s="353"/>
      <c r="Y28" s="353"/>
      <c r="Z28" s="353"/>
      <c r="AA28" s="353"/>
      <c r="AB28" s="353"/>
      <c r="AC28" s="353"/>
    </row>
    <row r="29" spans="2:29" ht="17.25" customHeight="1">
      <c r="B29" s="797" t="s">
        <v>647</v>
      </c>
      <c r="C29" s="797"/>
      <c r="D29" s="808" t="s">
        <v>648</v>
      </c>
      <c r="E29" s="808"/>
      <c r="F29" s="808"/>
      <c r="G29" s="808"/>
      <c r="H29" s="809" t="s">
        <v>649</v>
      </c>
      <c r="I29" s="809"/>
      <c r="J29" s="809"/>
      <c r="K29" s="809"/>
      <c r="N29" s="353"/>
      <c r="O29" s="353"/>
      <c r="P29" s="353"/>
      <c r="Q29" s="353"/>
      <c r="R29" s="353"/>
      <c r="S29" s="353"/>
      <c r="T29" s="353"/>
      <c r="U29" s="353"/>
      <c r="V29" s="353"/>
      <c r="W29" s="353"/>
      <c r="X29" s="353"/>
      <c r="Y29" s="353"/>
      <c r="Z29" s="353"/>
      <c r="AA29" s="353"/>
      <c r="AB29" s="353"/>
      <c r="AC29" s="353"/>
    </row>
    <row r="30" spans="2:29" ht="17.25" customHeight="1">
      <c r="B30" s="797"/>
      <c r="C30" s="797"/>
      <c r="D30" s="811" t="s">
        <v>1070</v>
      </c>
      <c r="E30" s="811"/>
      <c r="F30" s="811"/>
      <c r="G30" s="811"/>
      <c r="H30" s="809" t="s">
        <v>650</v>
      </c>
      <c r="I30" s="809"/>
      <c r="J30" s="809"/>
      <c r="K30" s="809"/>
      <c r="N30" s="353"/>
      <c r="O30" s="353"/>
      <c r="P30" s="353"/>
      <c r="Q30" s="353"/>
      <c r="R30" s="353"/>
      <c r="S30" s="353"/>
      <c r="T30" s="353"/>
      <c r="U30" s="353"/>
      <c r="V30" s="353"/>
      <c r="W30" s="353"/>
      <c r="X30" s="353"/>
      <c r="Y30" s="353"/>
      <c r="Z30" s="353"/>
      <c r="AA30" s="353"/>
      <c r="AB30" s="353"/>
      <c r="AC30" s="353"/>
    </row>
    <row r="31" spans="2:29" ht="17.25" customHeight="1">
      <c r="B31" s="797"/>
      <c r="C31" s="797"/>
      <c r="D31" s="808" t="s">
        <v>651</v>
      </c>
      <c r="E31" s="808"/>
      <c r="F31" s="808"/>
      <c r="G31" s="808"/>
      <c r="H31" s="809" t="s">
        <v>1010</v>
      </c>
      <c r="I31" s="809"/>
      <c r="J31" s="809"/>
      <c r="K31" s="809"/>
      <c r="N31" s="353"/>
      <c r="O31" s="353"/>
      <c r="P31" s="353"/>
      <c r="Q31" s="353"/>
      <c r="R31" s="353"/>
      <c r="S31" s="353"/>
      <c r="T31" s="353"/>
      <c r="U31" s="353"/>
      <c r="V31" s="353"/>
      <c r="W31" s="353"/>
      <c r="X31" s="353"/>
      <c r="Y31" s="353"/>
      <c r="Z31" s="353"/>
      <c r="AA31" s="353"/>
      <c r="AB31" s="353"/>
      <c r="AC31" s="353"/>
    </row>
    <row r="32" spans="2:29" ht="17.25" customHeight="1">
      <c r="B32" s="797"/>
      <c r="C32" s="797"/>
      <c r="D32" s="812" t="s">
        <v>652</v>
      </c>
      <c r="E32" s="813"/>
      <c r="F32" s="813"/>
      <c r="G32" s="814"/>
      <c r="H32" s="809" t="s">
        <v>653</v>
      </c>
      <c r="I32" s="809"/>
      <c r="J32" s="809"/>
      <c r="K32" s="809"/>
      <c r="N32" s="353"/>
      <c r="O32" s="353"/>
      <c r="P32" s="353"/>
      <c r="Q32" s="353"/>
      <c r="R32" s="353"/>
      <c r="S32" s="353"/>
      <c r="T32" s="353"/>
      <c r="U32" s="353"/>
      <c r="V32" s="353"/>
      <c r="W32" s="353"/>
      <c r="X32" s="353"/>
      <c r="Y32" s="353"/>
      <c r="Z32" s="353"/>
      <c r="AA32" s="353"/>
      <c r="AB32" s="353"/>
      <c r="AC32" s="353"/>
    </row>
    <row r="33" spans="1:29" ht="17.25" customHeight="1">
      <c r="B33" s="797" t="s">
        <v>654</v>
      </c>
      <c r="C33" s="797"/>
      <c r="D33" s="808" t="s">
        <v>655</v>
      </c>
      <c r="E33" s="808"/>
      <c r="F33" s="808"/>
      <c r="G33" s="808"/>
      <c r="H33" s="810"/>
      <c r="I33" s="810"/>
      <c r="J33" s="810"/>
      <c r="K33" s="810"/>
      <c r="N33" s="353"/>
      <c r="O33" s="353"/>
      <c r="P33" s="353"/>
      <c r="Q33" s="353"/>
      <c r="R33" s="353"/>
      <c r="S33" s="353"/>
      <c r="T33" s="353"/>
      <c r="U33" s="353"/>
      <c r="V33" s="353"/>
      <c r="W33" s="353"/>
      <c r="X33" s="353"/>
      <c r="Y33" s="353"/>
      <c r="Z33" s="353"/>
      <c r="AA33" s="353"/>
      <c r="AB33" s="353"/>
      <c r="AC33" s="353"/>
    </row>
    <row r="34" spans="1:29" ht="17.25" customHeight="1">
      <c r="B34" s="797"/>
      <c r="C34" s="797"/>
      <c r="D34" s="808" t="s">
        <v>656</v>
      </c>
      <c r="E34" s="808"/>
      <c r="F34" s="808"/>
      <c r="G34" s="808"/>
      <c r="H34" s="809" t="s">
        <v>657</v>
      </c>
      <c r="I34" s="809"/>
      <c r="J34" s="809"/>
      <c r="K34" s="809"/>
      <c r="N34" s="353"/>
      <c r="O34" s="353"/>
      <c r="P34" s="353"/>
      <c r="Q34" s="353"/>
      <c r="R34" s="353"/>
      <c r="S34" s="353"/>
      <c r="T34" s="353"/>
      <c r="U34" s="353"/>
      <c r="V34" s="353"/>
      <c r="W34" s="353"/>
      <c r="X34" s="353"/>
      <c r="Y34" s="353"/>
      <c r="Z34" s="353"/>
      <c r="AA34" s="353"/>
      <c r="AB34" s="353"/>
      <c r="AC34" s="353"/>
    </row>
    <row r="35" spans="1:29" ht="17.25" customHeight="1">
      <c r="B35" s="802" t="s">
        <v>658</v>
      </c>
      <c r="C35" s="803"/>
      <c r="D35" s="808" t="s">
        <v>659</v>
      </c>
      <c r="E35" s="808"/>
      <c r="F35" s="808"/>
      <c r="G35" s="808"/>
      <c r="H35" s="809" t="s">
        <v>660</v>
      </c>
      <c r="I35" s="809"/>
      <c r="J35" s="809"/>
      <c r="K35" s="809"/>
      <c r="N35" s="353"/>
      <c r="O35" s="353"/>
      <c r="P35" s="353"/>
      <c r="Q35" s="353"/>
      <c r="R35" s="353"/>
      <c r="S35" s="353"/>
      <c r="T35" s="353"/>
      <c r="U35" s="353"/>
      <c r="V35" s="353"/>
      <c r="W35" s="353"/>
      <c r="X35" s="353"/>
      <c r="Y35" s="353"/>
      <c r="Z35" s="353"/>
      <c r="AA35" s="353"/>
      <c r="AB35" s="353"/>
      <c r="AC35" s="353"/>
    </row>
    <row r="36" spans="1:29" ht="17.25" customHeight="1">
      <c r="B36" s="804"/>
      <c r="C36" s="805"/>
      <c r="D36" s="808" t="s">
        <v>661</v>
      </c>
      <c r="E36" s="808"/>
      <c r="F36" s="808"/>
      <c r="G36" s="808"/>
      <c r="H36" s="810"/>
      <c r="I36" s="810"/>
      <c r="J36" s="810"/>
      <c r="K36" s="810"/>
      <c r="N36" s="353"/>
      <c r="O36" s="353"/>
      <c r="P36" s="353"/>
      <c r="Q36" s="353"/>
      <c r="R36" s="353"/>
      <c r="S36" s="353"/>
      <c r="T36" s="353"/>
      <c r="U36" s="353"/>
      <c r="V36" s="353"/>
      <c r="W36" s="353"/>
      <c r="X36" s="353"/>
      <c r="Y36" s="353"/>
      <c r="Z36" s="353"/>
      <c r="AA36" s="353"/>
      <c r="AB36" s="353"/>
      <c r="AC36" s="353"/>
    </row>
    <row r="37" spans="1:29" ht="17.25" customHeight="1">
      <c r="B37" s="804"/>
      <c r="C37" s="805"/>
      <c r="D37" s="808" t="s">
        <v>662</v>
      </c>
      <c r="E37" s="808"/>
      <c r="F37" s="808"/>
      <c r="G37" s="808"/>
      <c r="H37" s="809" t="s">
        <v>663</v>
      </c>
      <c r="I37" s="809"/>
      <c r="J37" s="809"/>
      <c r="K37" s="809"/>
      <c r="N37" s="353"/>
      <c r="O37" s="353"/>
      <c r="P37" s="353"/>
      <c r="Q37" s="353"/>
      <c r="R37" s="353"/>
      <c r="S37" s="353"/>
      <c r="T37" s="353"/>
      <c r="U37" s="353"/>
      <c r="V37" s="353"/>
      <c r="W37" s="353"/>
      <c r="X37" s="353"/>
      <c r="Y37" s="353"/>
      <c r="Z37" s="353"/>
      <c r="AA37" s="353"/>
      <c r="AB37" s="353"/>
      <c r="AC37" s="353"/>
    </row>
    <row r="38" spans="1:29" ht="17.25" customHeight="1">
      <c r="B38" s="804"/>
      <c r="C38" s="805"/>
      <c r="D38" s="808" t="s">
        <v>664</v>
      </c>
      <c r="E38" s="808"/>
      <c r="F38" s="808"/>
      <c r="G38" s="808"/>
      <c r="H38" s="809" t="s">
        <v>1014</v>
      </c>
      <c r="I38" s="809"/>
      <c r="J38" s="809"/>
      <c r="K38" s="809"/>
      <c r="N38" s="353"/>
      <c r="O38" s="353"/>
      <c r="P38" s="353"/>
      <c r="Q38" s="353"/>
      <c r="R38" s="353"/>
      <c r="S38" s="353"/>
      <c r="T38" s="353"/>
      <c r="U38" s="353"/>
      <c r="V38" s="353"/>
      <c r="W38" s="353"/>
      <c r="X38" s="353"/>
      <c r="Y38" s="353"/>
      <c r="Z38" s="353"/>
      <c r="AA38" s="353"/>
      <c r="AB38" s="353"/>
      <c r="AC38" s="353"/>
    </row>
    <row r="39" spans="1:29" ht="17.25" customHeight="1">
      <c r="B39" s="806"/>
      <c r="C39" s="807"/>
      <c r="D39" s="808" t="s">
        <v>665</v>
      </c>
      <c r="E39" s="808"/>
      <c r="F39" s="808"/>
      <c r="G39" s="808"/>
      <c r="H39" s="810"/>
      <c r="I39" s="810"/>
      <c r="J39" s="810"/>
      <c r="K39" s="810"/>
      <c r="N39" s="353"/>
      <c r="O39" s="353"/>
      <c r="P39" s="353"/>
      <c r="Q39" s="353"/>
      <c r="R39" s="353"/>
      <c r="S39" s="353"/>
      <c r="T39" s="353"/>
      <c r="U39" s="353"/>
      <c r="V39" s="353"/>
      <c r="W39" s="353"/>
      <c r="X39" s="353"/>
      <c r="Y39" s="353"/>
      <c r="Z39" s="353"/>
      <c r="AA39" s="353"/>
      <c r="AB39" s="353"/>
      <c r="AC39" s="353"/>
    </row>
    <row r="40" spans="1:29" ht="17.25" customHeight="1">
      <c r="B40" s="148" t="s">
        <v>666</v>
      </c>
      <c r="N40" s="353"/>
      <c r="O40" s="353"/>
      <c r="P40" s="353"/>
      <c r="Q40" s="353"/>
      <c r="R40" s="353"/>
      <c r="S40" s="353"/>
      <c r="T40" s="353"/>
      <c r="U40" s="353"/>
      <c r="V40" s="353"/>
      <c r="W40" s="353"/>
      <c r="X40" s="353"/>
      <c r="Y40" s="353"/>
      <c r="Z40" s="353"/>
      <c r="AA40" s="353"/>
      <c r="AB40" s="353"/>
      <c r="AC40" s="353"/>
    </row>
    <row r="41" spans="1:29" ht="17.25" customHeight="1">
      <c r="B41" s="341" t="s">
        <v>670</v>
      </c>
      <c r="N41" s="353"/>
      <c r="O41" s="353"/>
      <c r="P41" s="353"/>
      <c r="Q41" s="353"/>
      <c r="R41" s="353"/>
      <c r="S41" s="353"/>
      <c r="T41" s="353"/>
      <c r="U41" s="353"/>
      <c r="V41" s="353"/>
      <c r="W41" s="353"/>
      <c r="X41" s="353"/>
      <c r="Y41" s="353"/>
      <c r="Z41" s="353"/>
      <c r="AA41" s="353"/>
      <c r="AB41" s="353"/>
      <c r="AC41" s="353"/>
    </row>
    <row r="42" spans="1:29" ht="17.25" customHeight="1">
      <c r="N42" s="353"/>
      <c r="O42" s="353"/>
      <c r="P42" s="353"/>
      <c r="Q42" s="353"/>
      <c r="R42" s="353"/>
      <c r="S42" s="353"/>
      <c r="T42" s="353"/>
      <c r="U42" s="353"/>
      <c r="V42" s="353"/>
      <c r="W42" s="353"/>
      <c r="X42" s="353"/>
      <c r="Y42" s="353"/>
      <c r="Z42" s="353"/>
      <c r="AA42" s="353"/>
      <c r="AB42" s="353"/>
      <c r="AC42" s="353"/>
    </row>
    <row r="43" spans="1:29" ht="17.25" customHeight="1">
      <c r="B43" s="338" t="s">
        <v>667</v>
      </c>
      <c r="C43" s="338"/>
      <c r="D43" s="338"/>
      <c r="N43" s="353"/>
      <c r="O43" s="353"/>
      <c r="P43" s="353"/>
      <c r="Q43" s="353"/>
      <c r="R43" s="353"/>
      <c r="S43" s="353"/>
      <c r="T43" s="353"/>
      <c r="U43" s="353"/>
      <c r="V43" s="353"/>
      <c r="W43" s="353"/>
      <c r="X43" s="353"/>
      <c r="Y43" s="353"/>
      <c r="Z43" s="353"/>
      <c r="AA43" s="353"/>
      <c r="AB43" s="353"/>
      <c r="AC43" s="353"/>
    </row>
    <row r="44" spans="1:29" ht="17.25" customHeight="1">
      <c r="B44" s="338"/>
      <c r="C44" s="338"/>
      <c r="D44" s="338" t="s">
        <v>668</v>
      </c>
      <c r="N44" s="359" t="s">
        <v>718</v>
      </c>
      <c r="O44" s="352"/>
      <c r="P44" s="352"/>
      <c r="Q44" s="352"/>
      <c r="R44" s="353"/>
      <c r="S44" s="353"/>
      <c r="T44" s="353"/>
      <c r="U44" s="353"/>
      <c r="V44" s="353"/>
      <c r="W44" s="353"/>
      <c r="X44" s="353"/>
      <c r="Y44" s="353"/>
      <c r="Z44" s="353"/>
      <c r="AA44" s="353"/>
      <c r="AB44" s="353"/>
      <c r="AC44" s="353"/>
    </row>
    <row r="45" spans="1:29" ht="17.25" customHeight="1">
      <c r="B45" s="338"/>
      <c r="C45" s="338"/>
      <c r="D45" s="338" t="s">
        <v>669</v>
      </c>
      <c r="N45" s="359" t="s">
        <v>719</v>
      </c>
      <c r="O45" s="352"/>
      <c r="P45" s="352"/>
      <c r="Q45" s="352"/>
      <c r="R45" s="353"/>
      <c r="S45" s="353"/>
      <c r="T45" s="353"/>
      <c r="U45" s="353"/>
      <c r="V45" s="353"/>
      <c r="W45" s="353"/>
      <c r="X45" s="353"/>
      <c r="Y45" s="353"/>
      <c r="Z45" s="353"/>
      <c r="AA45" s="353"/>
      <c r="AB45" s="353"/>
      <c r="AC45" s="353"/>
    </row>
    <row r="46" spans="1:29">
      <c r="A46" s="376"/>
      <c r="B46" s="376"/>
      <c r="C46" s="376"/>
      <c r="D46" s="376"/>
      <c r="E46" s="376"/>
      <c r="F46" s="376"/>
      <c r="G46" s="376"/>
      <c r="H46" s="376"/>
      <c r="I46" s="376"/>
      <c r="J46" s="376"/>
      <c r="K46" s="376"/>
      <c r="L46" s="376"/>
      <c r="M46" s="376"/>
      <c r="N46" s="353"/>
      <c r="O46" s="353"/>
      <c r="P46" s="353"/>
      <c r="Q46" s="353"/>
      <c r="R46" s="353"/>
      <c r="S46" s="353"/>
      <c r="T46" s="353"/>
      <c r="U46" s="353"/>
      <c r="V46" s="353"/>
      <c r="W46" s="353"/>
      <c r="X46" s="353"/>
      <c r="Y46" s="353"/>
      <c r="Z46" s="353"/>
      <c r="AA46" s="353"/>
      <c r="AB46" s="353"/>
      <c r="AC46" s="353"/>
    </row>
    <row r="47" spans="1:29">
      <c r="A47" s="376"/>
      <c r="B47" s="376"/>
      <c r="C47" s="376"/>
      <c r="D47" s="376"/>
      <c r="E47" s="376"/>
      <c r="F47" s="376"/>
      <c r="G47" s="376"/>
      <c r="H47" s="376"/>
      <c r="I47" s="376"/>
      <c r="J47" s="376"/>
      <c r="K47" s="376"/>
      <c r="L47" s="376"/>
      <c r="M47" s="376"/>
      <c r="N47" s="353"/>
      <c r="O47" s="353"/>
      <c r="P47" s="353"/>
      <c r="Q47" s="353"/>
      <c r="R47" s="353"/>
      <c r="S47" s="353"/>
      <c r="T47" s="353"/>
      <c r="U47" s="353"/>
      <c r="V47" s="353"/>
      <c r="W47" s="353"/>
      <c r="X47" s="353"/>
      <c r="Y47" s="353"/>
      <c r="Z47" s="353"/>
      <c r="AA47" s="353"/>
      <c r="AB47" s="353"/>
      <c r="AC47" s="353"/>
    </row>
    <row r="48" spans="1:29">
      <c r="A48" s="376"/>
      <c r="B48" s="376"/>
      <c r="C48" s="376"/>
      <c r="D48" s="376"/>
      <c r="E48" s="376"/>
      <c r="F48" s="376"/>
      <c r="G48" s="376"/>
      <c r="H48" s="376"/>
      <c r="I48" s="376"/>
      <c r="J48" s="376"/>
      <c r="K48" s="376"/>
      <c r="L48" s="376"/>
      <c r="M48" s="376"/>
      <c r="N48" s="353"/>
      <c r="O48" s="353"/>
      <c r="P48" s="353"/>
      <c r="Q48" s="353"/>
      <c r="R48" s="353"/>
      <c r="S48" s="353"/>
      <c r="T48" s="353"/>
      <c r="U48" s="353"/>
      <c r="V48" s="353"/>
      <c r="W48" s="353"/>
      <c r="X48" s="353"/>
      <c r="Y48" s="353"/>
      <c r="Z48" s="353"/>
      <c r="AA48" s="353"/>
      <c r="AB48" s="353"/>
      <c r="AC48" s="353"/>
    </row>
    <row r="49" spans="1:29">
      <c r="A49" s="376"/>
      <c r="B49" s="376"/>
      <c r="C49" s="376"/>
      <c r="D49" s="376"/>
      <c r="E49" s="376"/>
      <c r="F49" s="376"/>
      <c r="G49" s="376"/>
      <c r="H49" s="376"/>
      <c r="I49" s="376"/>
      <c r="J49" s="376"/>
      <c r="K49" s="376"/>
      <c r="L49" s="376"/>
      <c r="M49" s="376"/>
      <c r="N49" s="353"/>
      <c r="O49" s="353"/>
      <c r="P49" s="353"/>
      <c r="Q49" s="353"/>
      <c r="R49" s="353"/>
      <c r="S49" s="353"/>
      <c r="T49" s="353"/>
      <c r="U49" s="353"/>
      <c r="V49" s="353"/>
      <c r="W49" s="353"/>
      <c r="X49" s="353"/>
      <c r="Y49" s="353"/>
      <c r="Z49" s="353"/>
      <c r="AA49" s="353"/>
      <c r="AB49" s="353"/>
      <c r="AC49" s="353"/>
    </row>
    <row r="50" spans="1:29">
      <c r="A50" s="376"/>
      <c r="B50" s="376"/>
      <c r="C50" s="376"/>
      <c r="D50" s="376"/>
      <c r="E50" s="376"/>
      <c r="F50" s="376"/>
      <c r="G50" s="376"/>
      <c r="H50" s="376"/>
      <c r="I50" s="376"/>
      <c r="J50" s="376"/>
      <c r="K50" s="376"/>
      <c r="L50" s="376"/>
      <c r="M50" s="376"/>
      <c r="N50" s="353"/>
      <c r="O50" s="353"/>
      <c r="P50" s="353"/>
      <c r="Q50" s="353"/>
      <c r="R50" s="353"/>
      <c r="S50" s="353"/>
      <c r="T50" s="353"/>
      <c r="U50" s="353"/>
      <c r="V50" s="353"/>
      <c r="W50" s="353"/>
      <c r="X50" s="353"/>
      <c r="Y50" s="353"/>
      <c r="Z50" s="353"/>
      <c r="AA50" s="353"/>
      <c r="AB50" s="353"/>
      <c r="AC50" s="353"/>
    </row>
    <row r="51" spans="1:29">
      <c r="A51" s="376"/>
      <c r="B51" s="376"/>
      <c r="C51" s="376"/>
      <c r="D51" s="376"/>
      <c r="E51" s="376"/>
      <c r="F51" s="376"/>
      <c r="G51" s="376"/>
      <c r="H51" s="376"/>
      <c r="I51" s="376"/>
      <c r="J51" s="376"/>
      <c r="K51" s="376"/>
      <c r="L51" s="376"/>
      <c r="M51" s="376"/>
      <c r="N51" s="353"/>
      <c r="O51" s="353"/>
      <c r="P51" s="353"/>
      <c r="Q51" s="353"/>
      <c r="R51" s="353"/>
      <c r="S51" s="353"/>
      <c r="T51" s="353"/>
      <c r="U51" s="353"/>
      <c r="V51" s="353"/>
      <c r="W51" s="353"/>
      <c r="X51" s="353"/>
      <c r="Y51" s="353"/>
      <c r="Z51" s="353"/>
      <c r="AA51" s="353"/>
      <c r="AB51" s="353"/>
      <c r="AC51" s="353"/>
    </row>
    <row r="52" spans="1:29">
      <c r="A52" s="376"/>
      <c r="B52" s="376"/>
      <c r="C52" s="376"/>
      <c r="D52" s="376"/>
      <c r="E52" s="376"/>
      <c r="F52" s="376"/>
      <c r="G52" s="376"/>
      <c r="H52" s="376"/>
      <c r="I52" s="376"/>
      <c r="J52" s="376"/>
      <c r="K52" s="376"/>
      <c r="L52" s="376"/>
      <c r="M52" s="376"/>
      <c r="N52" s="353"/>
      <c r="O52" s="353"/>
      <c r="P52" s="353"/>
      <c r="Q52" s="353"/>
      <c r="R52" s="353"/>
      <c r="S52" s="353"/>
      <c r="T52" s="353"/>
      <c r="U52" s="353"/>
      <c r="V52" s="353"/>
      <c r="W52" s="353"/>
      <c r="X52" s="353"/>
      <c r="Y52" s="353"/>
      <c r="Z52" s="353"/>
      <c r="AA52" s="353"/>
      <c r="AB52" s="353"/>
      <c r="AC52" s="353"/>
    </row>
    <row r="53" spans="1:29">
      <c r="A53" s="376"/>
      <c r="B53" s="376"/>
      <c r="C53" s="376"/>
      <c r="D53" s="376"/>
      <c r="E53" s="376"/>
      <c r="F53" s="376"/>
      <c r="G53" s="376"/>
      <c r="H53" s="376"/>
      <c r="I53" s="376"/>
      <c r="J53" s="376"/>
      <c r="K53" s="376"/>
      <c r="L53" s="376"/>
      <c r="M53" s="376"/>
      <c r="N53" s="353"/>
      <c r="O53" s="353"/>
      <c r="P53" s="353"/>
      <c r="Q53" s="353"/>
      <c r="R53" s="353"/>
      <c r="S53" s="353"/>
      <c r="T53" s="353"/>
      <c r="U53" s="353"/>
      <c r="V53" s="353"/>
      <c r="W53" s="353"/>
      <c r="X53" s="353"/>
      <c r="Y53" s="353"/>
      <c r="Z53" s="353"/>
      <c r="AA53" s="353"/>
      <c r="AB53" s="353"/>
      <c r="AC53" s="353"/>
    </row>
    <row r="54" spans="1:29">
      <c r="A54" s="376"/>
      <c r="B54" s="376"/>
      <c r="C54" s="376"/>
      <c r="D54" s="376"/>
      <c r="E54" s="376"/>
      <c r="F54" s="376"/>
      <c r="G54" s="376"/>
      <c r="H54" s="376"/>
      <c r="I54" s="376"/>
      <c r="J54" s="376"/>
      <c r="K54" s="376"/>
      <c r="L54" s="376"/>
      <c r="M54" s="376"/>
      <c r="N54" s="353"/>
      <c r="O54" s="353"/>
      <c r="P54" s="353"/>
      <c r="Q54" s="353"/>
      <c r="R54" s="353"/>
      <c r="S54" s="353"/>
      <c r="T54" s="353"/>
      <c r="U54" s="353"/>
      <c r="V54" s="353"/>
      <c r="W54" s="353"/>
      <c r="X54" s="353"/>
      <c r="Y54" s="353"/>
      <c r="Z54" s="353"/>
      <c r="AA54" s="353"/>
      <c r="AB54" s="353"/>
      <c r="AC54" s="353"/>
    </row>
    <row r="55" spans="1:29">
      <c r="A55" s="376"/>
      <c r="B55" s="376"/>
      <c r="C55" s="376"/>
      <c r="D55" s="376"/>
      <c r="E55" s="376"/>
      <c r="F55" s="376"/>
      <c r="G55" s="376"/>
      <c r="H55" s="376"/>
      <c r="I55" s="376"/>
      <c r="J55" s="376"/>
      <c r="K55" s="376"/>
      <c r="L55" s="376"/>
      <c r="M55" s="376"/>
      <c r="N55" s="353"/>
      <c r="O55" s="353"/>
      <c r="P55" s="353"/>
      <c r="Q55" s="353"/>
      <c r="R55" s="353"/>
      <c r="S55" s="353"/>
      <c r="T55" s="353"/>
      <c r="U55" s="353"/>
      <c r="V55" s="353"/>
      <c r="W55" s="353"/>
      <c r="X55" s="353"/>
      <c r="Y55" s="353"/>
      <c r="Z55" s="353"/>
      <c r="AA55" s="353"/>
      <c r="AB55" s="353"/>
      <c r="AC55" s="353"/>
    </row>
    <row r="56" spans="1:29">
      <c r="A56" s="376"/>
      <c r="B56" s="376"/>
      <c r="C56" s="376"/>
      <c r="D56" s="376"/>
      <c r="E56" s="376"/>
      <c r="F56" s="376"/>
      <c r="G56" s="376"/>
      <c r="H56" s="376"/>
      <c r="I56" s="376"/>
      <c r="J56" s="376"/>
      <c r="K56" s="376"/>
      <c r="L56" s="376"/>
      <c r="M56" s="376"/>
      <c r="N56" s="353"/>
      <c r="O56" s="353"/>
      <c r="P56" s="353"/>
      <c r="Q56" s="353"/>
      <c r="R56" s="353"/>
      <c r="S56" s="353"/>
      <c r="T56" s="353"/>
      <c r="U56" s="353"/>
      <c r="V56" s="353"/>
      <c r="W56" s="353"/>
      <c r="X56" s="353"/>
      <c r="Y56" s="353"/>
      <c r="Z56" s="353"/>
      <c r="AA56" s="353"/>
      <c r="AB56" s="353"/>
      <c r="AC56" s="353"/>
    </row>
    <row r="57" spans="1:29">
      <c r="A57" s="376"/>
      <c r="B57" s="376"/>
      <c r="C57" s="376"/>
      <c r="D57" s="376"/>
      <c r="E57" s="376"/>
      <c r="F57" s="376"/>
      <c r="G57" s="376"/>
      <c r="H57" s="376"/>
      <c r="I57" s="376"/>
      <c r="J57" s="376"/>
      <c r="K57" s="376"/>
      <c r="L57" s="376"/>
      <c r="M57" s="376"/>
      <c r="N57" s="353"/>
      <c r="O57" s="353"/>
      <c r="P57" s="353"/>
      <c r="Q57" s="353"/>
      <c r="R57" s="353"/>
      <c r="S57" s="353"/>
      <c r="T57" s="353"/>
      <c r="U57" s="353"/>
      <c r="V57" s="353"/>
      <c r="W57" s="353"/>
      <c r="X57" s="353"/>
      <c r="Y57" s="353"/>
      <c r="Z57" s="353"/>
      <c r="AA57" s="353"/>
      <c r="AB57" s="353"/>
      <c r="AC57" s="353"/>
    </row>
    <row r="58" spans="1:29">
      <c r="A58" s="376"/>
      <c r="B58" s="376"/>
      <c r="C58" s="376"/>
      <c r="D58" s="376"/>
      <c r="E58" s="376"/>
      <c r="F58" s="376"/>
      <c r="G58" s="376"/>
      <c r="H58" s="376"/>
      <c r="I58" s="376"/>
      <c r="J58" s="376"/>
      <c r="K58" s="376"/>
      <c r="L58" s="376"/>
      <c r="M58" s="376"/>
      <c r="N58" s="353"/>
      <c r="O58" s="353"/>
      <c r="P58" s="353"/>
      <c r="Q58" s="353"/>
      <c r="R58" s="353"/>
      <c r="S58" s="353"/>
      <c r="T58" s="353"/>
      <c r="U58" s="353"/>
      <c r="V58" s="353"/>
      <c r="W58" s="353"/>
      <c r="X58" s="353"/>
      <c r="Y58" s="353"/>
      <c r="Z58" s="353"/>
      <c r="AA58" s="353"/>
      <c r="AB58" s="353"/>
      <c r="AC58" s="353"/>
    </row>
    <row r="59" spans="1:29">
      <c r="A59" s="376"/>
      <c r="B59" s="376"/>
      <c r="C59" s="376"/>
      <c r="D59" s="376"/>
      <c r="E59" s="376"/>
      <c r="F59" s="376"/>
      <c r="G59" s="376"/>
      <c r="H59" s="376"/>
      <c r="I59" s="376"/>
      <c r="J59" s="376"/>
      <c r="K59" s="376"/>
      <c r="L59" s="376"/>
      <c r="M59" s="376"/>
      <c r="N59" s="353"/>
      <c r="O59" s="353"/>
      <c r="P59" s="353"/>
      <c r="Q59" s="353"/>
      <c r="R59" s="353"/>
      <c r="S59" s="353"/>
      <c r="T59" s="353"/>
      <c r="U59" s="353"/>
      <c r="V59" s="353"/>
      <c r="W59" s="353"/>
      <c r="X59" s="353"/>
      <c r="Y59" s="353"/>
      <c r="Z59" s="353"/>
      <c r="AA59" s="353"/>
      <c r="AB59" s="353"/>
      <c r="AC59" s="353"/>
    </row>
    <row r="60" spans="1:29">
      <c r="A60" s="376"/>
      <c r="B60" s="376"/>
      <c r="C60" s="376"/>
      <c r="D60" s="376"/>
      <c r="E60" s="376"/>
      <c r="F60" s="376"/>
      <c r="G60" s="376"/>
      <c r="H60" s="376"/>
      <c r="I60" s="376"/>
      <c r="J60" s="376"/>
      <c r="K60" s="376"/>
      <c r="L60" s="376"/>
      <c r="M60" s="376"/>
      <c r="N60" s="353"/>
      <c r="O60" s="353"/>
      <c r="P60" s="353"/>
      <c r="Q60" s="353"/>
      <c r="R60" s="353"/>
      <c r="S60" s="353"/>
      <c r="T60" s="353"/>
      <c r="U60" s="353"/>
      <c r="V60" s="353"/>
      <c r="W60" s="353"/>
      <c r="X60" s="353"/>
      <c r="Y60" s="353"/>
      <c r="Z60" s="353"/>
      <c r="AA60" s="353"/>
      <c r="AB60" s="353"/>
      <c r="AC60" s="353"/>
    </row>
    <row r="61" spans="1:29">
      <c r="A61" s="376"/>
      <c r="B61" s="376"/>
      <c r="C61" s="376"/>
      <c r="D61" s="376"/>
      <c r="E61" s="376"/>
      <c r="F61" s="376"/>
      <c r="G61" s="376"/>
      <c r="H61" s="376"/>
      <c r="I61" s="376"/>
      <c r="J61" s="376"/>
      <c r="K61" s="376"/>
      <c r="L61" s="376"/>
      <c r="M61" s="376"/>
      <c r="N61" s="353"/>
      <c r="O61" s="353"/>
      <c r="P61" s="353"/>
      <c r="Q61" s="353"/>
      <c r="R61" s="353"/>
      <c r="S61" s="353"/>
      <c r="T61" s="353"/>
      <c r="U61" s="353"/>
      <c r="V61" s="353"/>
      <c r="W61" s="353"/>
      <c r="X61" s="353"/>
      <c r="Y61" s="353"/>
      <c r="Z61" s="353"/>
      <c r="AA61" s="353"/>
      <c r="AB61" s="353"/>
      <c r="AC61" s="353"/>
    </row>
  </sheetData>
  <mergeCells count="42">
    <mergeCell ref="C17:K19"/>
    <mergeCell ref="B33:C34"/>
    <mergeCell ref="D33:G33"/>
    <mergeCell ref="H33:K33"/>
    <mergeCell ref="D34:G34"/>
    <mergeCell ref="H34:K34"/>
    <mergeCell ref="B29:C32"/>
    <mergeCell ref="D29:G29"/>
    <mergeCell ref="H29:K29"/>
    <mergeCell ref="D30:G30"/>
    <mergeCell ref="H30:K30"/>
    <mergeCell ref="D31:G31"/>
    <mergeCell ref="H31:K31"/>
    <mergeCell ref="D32:G32"/>
    <mergeCell ref="H32:K32"/>
    <mergeCell ref="B35:C39"/>
    <mergeCell ref="D35:G35"/>
    <mergeCell ref="H35:K35"/>
    <mergeCell ref="D36:G36"/>
    <mergeCell ref="H36:K36"/>
    <mergeCell ref="D39:G39"/>
    <mergeCell ref="D37:G37"/>
    <mergeCell ref="H37:K37"/>
    <mergeCell ref="D38:G38"/>
    <mergeCell ref="H39:K39"/>
    <mergeCell ref="H38:K38"/>
    <mergeCell ref="C1:D1"/>
    <mergeCell ref="B2:K2"/>
    <mergeCell ref="B4:D4"/>
    <mergeCell ref="B6:D6"/>
    <mergeCell ref="B28:C28"/>
    <mergeCell ref="D28:G28"/>
    <mergeCell ref="H28:K28"/>
    <mergeCell ref="G25:I25"/>
    <mergeCell ref="E4:F4"/>
    <mergeCell ref="G4:J4"/>
    <mergeCell ref="E6:I6"/>
    <mergeCell ref="E8:G8"/>
    <mergeCell ref="H24:I24"/>
    <mergeCell ref="E24:F24"/>
    <mergeCell ref="E25:F25"/>
    <mergeCell ref="C11:K15"/>
  </mergeCells>
  <phoneticPr fontId="45"/>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C889-0A9A-442C-9C29-7F1B3F49CB3F}">
  <dimension ref="A1:BE63"/>
  <sheetViews>
    <sheetView topLeftCell="A11" workbookViewId="0">
      <selection activeCell="Z60" sqref="Z60"/>
    </sheetView>
  </sheetViews>
  <sheetFormatPr defaultRowHeight="13.2"/>
  <cols>
    <col min="1" max="31" width="2.6640625" customWidth="1"/>
    <col min="32" max="32" width="3.21875" customWidth="1"/>
    <col min="33" max="34" width="2.6640625" customWidth="1"/>
    <col min="35" max="38" width="2.6640625" style="53" customWidth="1"/>
    <col min="39" max="44" width="9" style="53" bestFit="1" customWidth="1"/>
    <col min="45" max="45" width="11.77734375" style="53" customWidth="1"/>
    <col min="46" max="57" width="9" style="53" bestFit="1" customWidth="1"/>
  </cols>
  <sheetData>
    <row r="1" spans="1:46" ht="14.25" customHeight="1">
      <c r="A1" s="350" t="s">
        <v>851</v>
      </c>
      <c r="B1" s="1"/>
      <c r="C1" s="1"/>
      <c r="D1" s="964" t="str">
        <f>IF('一括記入シート（最初）'!B21="○","設計書審査表　兼　見積業者等確認表",IF('一括記入シート（最初）'!B22="○","見積書審査表　兼　見積業者等確認表","設計書審査表　兼　見積業者等確認表"))</f>
        <v>見積書審査表　兼　見積業者等確認表</v>
      </c>
      <c r="E1" s="964"/>
      <c r="F1" s="964"/>
      <c r="G1" s="964"/>
      <c r="H1" s="964"/>
      <c r="I1" s="964"/>
      <c r="J1" s="964"/>
      <c r="K1" s="964"/>
      <c r="L1" s="964"/>
      <c r="M1" s="964"/>
      <c r="N1" s="964"/>
      <c r="O1" s="964"/>
      <c r="P1" s="964"/>
      <c r="Q1" s="964"/>
      <c r="R1" s="964"/>
      <c r="S1" s="964"/>
      <c r="T1" s="964"/>
      <c r="U1" s="964"/>
      <c r="V1" s="964"/>
      <c r="W1" s="964"/>
      <c r="X1" s="964"/>
      <c r="Y1" s="964"/>
      <c r="Z1" s="964"/>
      <c r="AA1" s="964"/>
      <c r="AB1" s="964"/>
      <c r="AC1" s="964"/>
      <c r="AD1" s="964"/>
      <c r="AE1" s="964"/>
      <c r="AF1" s="964"/>
      <c r="AG1" s="964"/>
      <c r="AH1" s="964"/>
      <c r="AI1" s="940" t="s">
        <v>852</v>
      </c>
      <c r="AJ1" s="940"/>
      <c r="AK1" s="940"/>
      <c r="AL1" s="940"/>
      <c r="AM1" s="940"/>
      <c r="AN1" s="940"/>
      <c r="AO1" s="940"/>
      <c r="AP1" s="940"/>
      <c r="AQ1" s="940"/>
      <c r="AR1" s="940"/>
      <c r="AS1" s="940"/>
      <c r="AT1" s="940"/>
    </row>
    <row r="2" spans="1:46" ht="14.25" customHeight="1">
      <c r="A2" s="1"/>
      <c r="B2" s="1"/>
      <c r="C2" s="1"/>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40"/>
      <c r="AJ2" s="940"/>
      <c r="AK2" s="940"/>
      <c r="AL2" s="940"/>
      <c r="AM2" s="940"/>
      <c r="AN2" s="940"/>
      <c r="AO2" s="940"/>
      <c r="AP2" s="940"/>
      <c r="AQ2" s="940"/>
      <c r="AR2" s="940"/>
      <c r="AS2" s="940"/>
      <c r="AT2" s="940"/>
    </row>
    <row r="3" spans="1:46" ht="12.75" customHeight="1">
      <c r="A3" s="1"/>
      <c r="B3" s="1"/>
      <c r="C3" s="1"/>
      <c r="D3" s="965" t="s">
        <v>523</v>
      </c>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c r="AI3" s="940"/>
      <c r="AJ3" s="940"/>
      <c r="AK3" s="940"/>
      <c r="AL3" s="940"/>
      <c r="AM3" s="940"/>
      <c r="AN3" s="940"/>
      <c r="AO3" s="940"/>
      <c r="AP3" s="940"/>
      <c r="AQ3" s="940"/>
      <c r="AR3" s="940"/>
      <c r="AS3" s="940"/>
      <c r="AT3" s="940"/>
    </row>
    <row r="4" spans="1:46" ht="13.2" customHeight="1">
      <c r="A4" s="2"/>
      <c r="B4" s="2"/>
      <c r="C4" s="2"/>
      <c r="D4" s="966"/>
      <c r="E4" s="966"/>
      <c r="F4" s="966"/>
      <c r="G4" s="966"/>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40"/>
      <c r="AJ4" s="940"/>
      <c r="AK4" s="940"/>
      <c r="AL4" s="940"/>
      <c r="AM4" s="940"/>
      <c r="AN4" s="940"/>
      <c r="AO4" s="940"/>
      <c r="AP4" s="940"/>
      <c r="AQ4" s="940"/>
      <c r="AR4" s="940"/>
      <c r="AS4" s="940"/>
      <c r="AT4" s="940"/>
    </row>
    <row r="5" spans="1:46" ht="13.5" customHeight="1">
      <c r="A5" s="2"/>
      <c r="B5" s="2"/>
      <c r="C5" s="2"/>
      <c r="D5" s="581" t="s">
        <v>101</v>
      </c>
      <c r="E5" s="582"/>
      <c r="F5" s="582"/>
      <c r="G5" s="582"/>
      <c r="H5" s="582"/>
      <c r="I5" s="583"/>
      <c r="J5" s="970" t="str">
        <f>IF(ISBLANK('一括記入シート（最初）'!$C$14),"上田市○○　○○地区",'一括記入シート（最初）'!$C$14)</f>
        <v>○○水土里会</v>
      </c>
      <c r="K5" s="971"/>
      <c r="L5" s="971"/>
      <c r="M5" s="971"/>
      <c r="N5" s="971"/>
      <c r="O5" s="971"/>
      <c r="P5" s="971"/>
      <c r="Q5" s="971"/>
      <c r="R5" s="972"/>
      <c r="S5" s="579" t="s">
        <v>102</v>
      </c>
      <c r="T5" s="579"/>
      <c r="U5" s="579"/>
      <c r="V5" s="580"/>
      <c r="W5" s="124"/>
      <c r="X5" s="124"/>
      <c r="Y5" s="124"/>
      <c r="Z5" s="124"/>
      <c r="AA5" s="124"/>
      <c r="AB5" s="124"/>
      <c r="AC5" s="124"/>
      <c r="AD5" s="125"/>
      <c r="AE5" s="891" t="s">
        <v>537</v>
      </c>
      <c r="AF5" s="892"/>
      <c r="AG5" s="892"/>
      <c r="AH5" s="893"/>
      <c r="AI5" s="940"/>
      <c r="AJ5" s="940"/>
      <c r="AK5" s="940"/>
      <c r="AL5" s="940"/>
      <c r="AM5" s="940"/>
      <c r="AN5" s="940"/>
      <c r="AO5" s="940"/>
      <c r="AP5" s="940"/>
      <c r="AQ5" s="940"/>
      <c r="AR5" s="940"/>
      <c r="AS5" s="940"/>
      <c r="AT5" s="940"/>
    </row>
    <row r="6" spans="1:46" ht="13.5" customHeight="1">
      <c r="A6" s="2"/>
      <c r="B6" s="2"/>
      <c r="C6" s="2"/>
      <c r="D6" s="581"/>
      <c r="E6" s="582"/>
      <c r="F6" s="582"/>
      <c r="G6" s="582"/>
      <c r="H6" s="582"/>
      <c r="I6" s="583"/>
      <c r="J6" s="973"/>
      <c r="K6" s="974"/>
      <c r="L6" s="974"/>
      <c r="M6" s="974"/>
      <c r="N6" s="974"/>
      <c r="O6" s="974"/>
      <c r="P6" s="974"/>
      <c r="Q6" s="974"/>
      <c r="R6" s="975"/>
      <c r="S6" s="582"/>
      <c r="T6" s="582"/>
      <c r="U6" s="582"/>
      <c r="V6" s="583"/>
      <c r="W6" s="967" t="s">
        <v>420</v>
      </c>
      <c r="X6" s="968"/>
      <c r="Y6" s="968"/>
      <c r="Z6" s="968"/>
      <c r="AA6" s="968"/>
      <c r="AB6" s="968"/>
      <c r="AC6" s="968"/>
      <c r="AD6" s="969"/>
      <c r="AE6" s="894"/>
      <c r="AF6" s="892"/>
      <c r="AG6" s="892"/>
      <c r="AH6" s="893"/>
      <c r="AI6" s="940"/>
      <c r="AJ6" s="940"/>
      <c r="AK6" s="940"/>
      <c r="AL6" s="940"/>
      <c r="AM6" s="940"/>
      <c r="AN6" s="940"/>
      <c r="AO6" s="940"/>
      <c r="AP6" s="940"/>
      <c r="AQ6" s="940"/>
      <c r="AR6" s="940"/>
      <c r="AS6" s="940"/>
      <c r="AT6" s="940"/>
    </row>
    <row r="7" spans="1:46" ht="13.5" customHeight="1">
      <c r="A7" s="2"/>
      <c r="B7" s="2"/>
      <c r="C7" s="2"/>
      <c r="D7" s="581"/>
      <c r="E7" s="582"/>
      <c r="F7" s="582"/>
      <c r="G7" s="582"/>
      <c r="H7" s="582"/>
      <c r="I7" s="583"/>
      <c r="J7" s="973"/>
      <c r="K7" s="974"/>
      <c r="L7" s="974"/>
      <c r="M7" s="974"/>
      <c r="N7" s="974"/>
      <c r="O7" s="974"/>
      <c r="P7" s="974"/>
      <c r="Q7" s="974"/>
      <c r="R7" s="975"/>
      <c r="S7" s="582"/>
      <c r="T7" s="582"/>
      <c r="U7" s="582"/>
      <c r="V7" s="583"/>
      <c r="W7" s="967"/>
      <c r="X7" s="968"/>
      <c r="Y7" s="968"/>
      <c r="Z7" s="968"/>
      <c r="AA7" s="968"/>
      <c r="AB7" s="968"/>
      <c r="AC7" s="968"/>
      <c r="AD7" s="969"/>
      <c r="AE7" s="894"/>
      <c r="AF7" s="892"/>
      <c r="AG7" s="892"/>
      <c r="AH7" s="893"/>
      <c r="AI7" s="940"/>
      <c r="AJ7" s="940"/>
      <c r="AK7" s="940"/>
      <c r="AL7" s="940"/>
      <c r="AM7" s="940"/>
      <c r="AN7" s="940"/>
      <c r="AO7" s="940"/>
      <c r="AP7" s="940"/>
      <c r="AQ7" s="940"/>
      <c r="AR7" s="940"/>
      <c r="AS7" s="940"/>
      <c r="AT7" s="940"/>
    </row>
    <row r="8" spans="1:46" ht="15.75" customHeight="1">
      <c r="D8" s="584"/>
      <c r="E8" s="585"/>
      <c r="F8" s="585"/>
      <c r="G8" s="585"/>
      <c r="H8" s="585"/>
      <c r="I8" s="586"/>
      <c r="J8" s="888"/>
      <c r="K8" s="889"/>
      <c r="L8" s="889"/>
      <c r="M8" s="889"/>
      <c r="N8" s="889"/>
      <c r="O8" s="889"/>
      <c r="P8" s="889"/>
      <c r="Q8" s="889"/>
      <c r="R8" s="890"/>
      <c r="S8" s="585"/>
      <c r="T8" s="585"/>
      <c r="U8" s="585"/>
      <c r="V8" s="586"/>
      <c r="W8" s="126"/>
      <c r="X8" s="126"/>
      <c r="Y8" s="126"/>
      <c r="Z8" s="126"/>
      <c r="AA8" s="126"/>
      <c r="AB8" s="126"/>
      <c r="AC8" s="126"/>
      <c r="AD8" s="127"/>
      <c r="AE8" s="894"/>
      <c r="AF8" s="892"/>
      <c r="AG8" s="892"/>
      <c r="AH8" s="893"/>
      <c r="AI8" s="940"/>
      <c r="AJ8" s="940"/>
      <c r="AK8" s="940"/>
      <c r="AL8" s="940"/>
      <c r="AM8" s="940"/>
      <c r="AN8" s="940"/>
      <c r="AO8" s="940"/>
      <c r="AP8" s="940"/>
      <c r="AQ8" s="940"/>
      <c r="AR8" s="940"/>
      <c r="AS8" s="940"/>
      <c r="AT8" s="940"/>
    </row>
    <row r="9" spans="1:46">
      <c r="A9" s="8"/>
      <c r="B9" s="8"/>
      <c r="D9" s="597" t="s">
        <v>396</v>
      </c>
      <c r="E9" s="675"/>
      <c r="F9" s="675"/>
      <c r="G9" s="675"/>
      <c r="H9" s="675"/>
      <c r="I9" s="898"/>
      <c r="J9" s="900" t="str">
        <f>IF(ISBLANK('一括記入シート（最初）'!$C$24),"上田市○○　○○地区",'一括記入シート（最初）'!$C$24)</f>
        <v>上田市〇〇（△△）</v>
      </c>
      <c r="K9" s="901"/>
      <c r="L9" s="901"/>
      <c r="M9" s="901"/>
      <c r="N9" s="901"/>
      <c r="O9" s="901"/>
      <c r="P9" s="901"/>
      <c r="Q9" s="901"/>
      <c r="R9" s="901"/>
      <c r="S9" s="902"/>
      <c r="T9" s="902"/>
      <c r="U9" s="902"/>
      <c r="V9" s="902"/>
      <c r="W9" s="902"/>
      <c r="X9" s="902"/>
      <c r="Y9" s="902"/>
      <c r="Z9" s="902"/>
      <c r="AA9" s="902"/>
      <c r="AB9" s="902"/>
      <c r="AC9" s="902"/>
      <c r="AD9" s="903"/>
      <c r="AE9" s="894"/>
      <c r="AF9" s="892"/>
      <c r="AG9" s="892"/>
      <c r="AH9" s="893"/>
    </row>
    <row r="10" spans="1:46">
      <c r="A10" s="8"/>
      <c r="B10" s="8"/>
      <c r="D10" s="824"/>
      <c r="E10" s="676"/>
      <c r="F10" s="676"/>
      <c r="G10" s="676"/>
      <c r="H10" s="676"/>
      <c r="I10" s="825"/>
      <c r="J10" s="904"/>
      <c r="K10" s="901"/>
      <c r="L10" s="901"/>
      <c r="M10" s="901"/>
      <c r="N10" s="901"/>
      <c r="O10" s="901"/>
      <c r="P10" s="901"/>
      <c r="Q10" s="901"/>
      <c r="R10" s="901"/>
      <c r="S10" s="901"/>
      <c r="T10" s="901"/>
      <c r="U10" s="901"/>
      <c r="V10" s="901"/>
      <c r="W10" s="901"/>
      <c r="X10" s="901"/>
      <c r="Y10" s="901"/>
      <c r="Z10" s="901"/>
      <c r="AA10" s="901"/>
      <c r="AB10" s="901"/>
      <c r="AC10" s="901"/>
      <c r="AD10" s="905"/>
      <c r="AE10" s="894"/>
      <c r="AF10" s="892"/>
      <c r="AG10" s="892"/>
      <c r="AH10" s="893"/>
      <c r="AI10" s="816" t="s">
        <v>483</v>
      </c>
      <c r="AJ10" s="817"/>
      <c r="AK10" s="817"/>
      <c r="AL10" s="817"/>
      <c r="AM10" s="817"/>
      <c r="AN10" s="817"/>
      <c r="AO10" s="817"/>
      <c r="AP10" s="817"/>
    </row>
    <row r="11" spans="1:46">
      <c r="A11" s="8"/>
      <c r="B11" s="8"/>
      <c r="D11" s="824"/>
      <c r="E11" s="676"/>
      <c r="F11" s="676"/>
      <c r="G11" s="676"/>
      <c r="H11" s="676"/>
      <c r="I11" s="825"/>
      <c r="J11" s="904"/>
      <c r="K11" s="901"/>
      <c r="L11" s="901"/>
      <c r="M11" s="901"/>
      <c r="N11" s="901"/>
      <c r="O11" s="901"/>
      <c r="P11" s="901"/>
      <c r="Q11" s="901"/>
      <c r="R11" s="901"/>
      <c r="S11" s="901"/>
      <c r="T11" s="901"/>
      <c r="U11" s="901"/>
      <c r="V11" s="901"/>
      <c r="W11" s="901"/>
      <c r="X11" s="901"/>
      <c r="Y11" s="901"/>
      <c r="Z11" s="901"/>
      <c r="AA11" s="901"/>
      <c r="AB11" s="901"/>
      <c r="AC11" s="901"/>
      <c r="AD11" s="905"/>
      <c r="AE11" s="894"/>
      <c r="AF11" s="892"/>
      <c r="AG11" s="892"/>
      <c r="AH11" s="893"/>
      <c r="AI11" s="816"/>
      <c r="AJ11" s="817"/>
      <c r="AK11" s="817"/>
      <c r="AL11" s="817"/>
      <c r="AM11" s="817"/>
      <c r="AN11" s="817"/>
      <c r="AO11" s="817"/>
      <c r="AP11" s="817"/>
    </row>
    <row r="12" spans="1:46">
      <c r="A12" s="8"/>
      <c r="B12" s="8"/>
      <c r="D12" s="677"/>
      <c r="E12" s="678"/>
      <c r="F12" s="678"/>
      <c r="G12" s="678"/>
      <c r="H12" s="678"/>
      <c r="I12" s="899"/>
      <c r="J12" s="906"/>
      <c r="K12" s="907"/>
      <c r="L12" s="907"/>
      <c r="M12" s="907"/>
      <c r="N12" s="907"/>
      <c r="O12" s="907"/>
      <c r="P12" s="907"/>
      <c r="Q12" s="907"/>
      <c r="R12" s="907"/>
      <c r="S12" s="907"/>
      <c r="T12" s="907"/>
      <c r="U12" s="907"/>
      <c r="V12" s="907"/>
      <c r="W12" s="907"/>
      <c r="X12" s="907"/>
      <c r="Y12" s="907"/>
      <c r="Z12" s="907"/>
      <c r="AA12" s="907"/>
      <c r="AB12" s="907"/>
      <c r="AC12" s="907"/>
      <c r="AD12" s="908"/>
      <c r="AE12" s="895"/>
      <c r="AF12" s="896"/>
      <c r="AG12" s="896"/>
      <c r="AH12" s="897"/>
    </row>
    <row r="13" spans="1:46" ht="15" customHeight="1">
      <c r="A13" s="8"/>
      <c r="B13" s="8"/>
      <c r="D13" s="680" t="s">
        <v>105</v>
      </c>
      <c r="E13" s="675"/>
      <c r="F13" s="675"/>
      <c r="G13" s="675"/>
      <c r="H13" s="675"/>
      <c r="I13" s="898"/>
      <c r="J13" s="941" t="s">
        <v>1073</v>
      </c>
      <c r="K13" s="942"/>
      <c r="L13" s="942"/>
      <c r="M13" s="942"/>
      <c r="N13" s="942"/>
      <c r="O13" s="942"/>
      <c r="P13" s="942"/>
      <c r="Q13" s="942"/>
      <c r="R13" s="942"/>
      <c r="S13" s="942"/>
      <c r="T13" s="579" t="str">
        <f>IF(ISBLANK('一括記入シート（最初）'!$C$25),"施設の長寿命化のための活動　○○工事",'一括記入シート（最初）'!$C$25)</f>
        <v>用水路補修工事</v>
      </c>
      <c r="U13" s="579"/>
      <c r="V13" s="579"/>
      <c r="W13" s="579"/>
      <c r="X13" s="579"/>
      <c r="Y13" s="579"/>
      <c r="Z13" s="579"/>
      <c r="AA13" s="579"/>
      <c r="AB13" s="579"/>
      <c r="AC13" s="579"/>
      <c r="AD13" s="579"/>
      <c r="AE13" s="579"/>
      <c r="AF13" s="579"/>
      <c r="AG13" s="579"/>
      <c r="AH13" s="580"/>
    </row>
    <row r="14" spans="1:46" ht="15" customHeight="1">
      <c r="A14" s="8"/>
      <c r="B14" s="8"/>
      <c r="D14" s="824"/>
      <c r="E14" s="676"/>
      <c r="F14" s="676"/>
      <c r="G14" s="676"/>
      <c r="H14" s="676"/>
      <c r="I14" s="825"/>
      <c r="J14" s="943"/>
      <c r="K14" s="944"/>
      <c r="L14" s="944"/>
      <c r="M14" s="944"/>
      <c r="N14" s="944"/>
      <c r="O14" s="944"/>
      <c r="P14" s="944"/>
      <c r="Q14" s="944"/>
      <c r="R14" s="944"/>
      <c r="S14" s="944"/>
      <c r="T14" s="582"/>
      <c r="U14" s="582"/>
      <c r="V14" s="582"/>
      <c r="W14" s="582"/>
      <c r="X14" s="582"/>
      <c r="Y14" s="582"/>
      <c r="Z14" s="582"/>
      <c r="AA14" s="582"/>
      <c r="AB14" s="582"/>
      <c r="AC14" s="582"/>
      <c r="AD14" s="582"/>
      <c r="AE14" s="582"/>
      <c r="AF14" s="582"/>
      <c r="AG14" s="582"/>
      <c r="AH14" s="583"/>
    </row>
    <row r="15" spans="1:46" ht="15" customHeight="1">
      <c r="D15" s="824"/>
      <c r="E15" s="676"/>
      <c r="F15" s="676"/>
      <c r="G15" s="676"/>
      <c r="H15" s="676"/>
      <c r="I15" s="825"/>
      <c r="J15" s="943"/>
      <c r="K15" s="944"/>
      <c r="L15" s="944"/>
      <c r="M15" s="944"/>
      <c r="N15" s="944"/>
      <c r="O15" s="944"/>
      <c r="P15" s="944"/>
      <c r="Q15" s="944"/>
      <c r="R15" s="944"/>
      <c r="S15" s="944"/>
      <c r="T15" s="582"/>
      <c r="U15" s="582"/>
      <c r="V15" s="582"/>
      <c r="W15" s="582"/>
      <c r="X15" s="582"/>
      <c r="Y15" s="582"/>
      <c r="Z15" s="582"/>
      <c r="AA15" s="582"/>
      <c r="AB15" s="582"/>
      <c r="AC15" s="582"/>
      <c r="AD15" s="582"/>
      <c r="AE15" s="582"/>
      <c r="AF15" s="582"/>
      <c r="AG15" s="582"/>
      <c r="AH15" s="583"/>
    </row>
    <row r="16" spans="1:46" ht="15" customHeight="1">
      <c r="D16" s="677"/>
      <c r="E16" s="678"/>
      <c r="F16" s="678"/>
      <c r="G16" s="678"/>
      <c r="H16" s="678"/>
      <c r="I16" s="899"/>
      <c r="J16" s="945"/>
      <c r="K16" s="946"/>
      <c r="L16" s="946"/>
      <c r="M16" s="946"/>
      <c r="N16" s="946"/>
      <c r="O16" s="946"/>
      <c r="P16" s="946"/>
      <c r="Q16" s="946"/>
      <c r="R16" s="946"/>
      <c r="S16" s="946"/>
      <c r="T16" s="582"/>
      <c r="U16" s="582"/>
      <c r="V16" s="582"/>
      <c r="W16" s="582"/>
      <c r="X16" s="582"/>
      <c r="Y16" s="582"/>
      <c r="Z16" s="582"/>
      <c r="AA16" s="582"/>
      <c r="AB16" s="582"/>
      <c r="AC16" s="582"/>
      <c r="AD16" s="582"/>
      <c r="AE16" s="582"/>
      <c r="AF16" s="582"/>
      <c r="AG16" s="582"/>
      <c r="AH16" s="583"/>
    </row>
    <row r="17" spans="1:43" ht="14.25" customHeight="1">
      <c r="A17" s="9"/>
      <c r="B17" s="9"/>
      <c r="C17" s="9"/>
      <c r="D17" s="680" t="s">
        <v>42</v>
      </c>
      <c r="E17" s="947"/>
      <c r="F17" s="947"/>
      <c r="G17" s="948"/>
      <c r="H17" s="578" t="str">
        <f>IF(ISBLANK('一括記入シート（最初）'!$C$26),"○○",'一括記入シート（最初）'!$C$26)</f>
        <v>水路</v>
      </c>
      <c r="I17" s="579"/>
      <c r="J17" s="579"/>
      <c r="K17" s="580"/>
      <c r="L17" s="680" t="s">
        <v>106</v>
      </c>
      <c r="M17" s="947"/>
      <c r="N17" s="947"/>
      <c r="O17" s="947"/>
      <c r="P17" s="948"/>
      <c r="Q17" s="955" t="s">
        <v>538</v>
      </c>
      <c r="R17" s="956"/>
      <c r="S17" s="956"/>
      <c r="T17" s="957"/>
      <c r="U17" s="37"/>
      <c r="V17" s="38"/>
      <c r="W17" s="38"/>
      <c r="X17" s="38"/>
      <c r="Y17" s="39"/>
      <c r="Z17" s="918">
        <f>IF(ISBLANK('一括記入シート（最初）'!$C$27),"○○円",('一括記入シート（最初）'!$C$27))</f>
        <v>500000</v>
      </c>
      <c r="AA17" s="919"/>
      <c r="AB17" s="919"/>
      <c r="AC17" s="919"/>
      <c r="AD17" s="919"/>
      <c r="AE17" s="919"/>
      <c r="AF17" s="919"/>
      <c r="AG17" s="919"/>
      <c r="AH17" s="920"/>
    </row>
    <row r="18" spans="1:43" ht="13.5" customHeight="1">
      <c r="A18" s="9"/>
      <c r="B18" s="9"/>
      <c r="C18" s="9"/>
      <c r="D18" s="949"/>
      <c r="E18" s="950"/>
      <c r="F18" s="950"/>
      <c r="G18" s="951"/>
      <c r="H18" s="581"/>
      <c r="I18" s="582"/>
      <c r="J18" s="582"/>
      <c r="K18" s="583"/>
      <c r="L18" s="949"/>
      <c r="M18" s="950"/>
      <c r="N18" s="950"/>
      <c r="O18" s="950"/>
      <c r="P18" s="951"/>
      <c r="Q18" s="958"/>
      <c r="R18" s="959"/>
      <c r="S18" s="959"/>
      <c r="T18" s="960"/>
      <c r="U18" s="824" t="s">
        <v>107</v>
      </c>
      <c r="V18" s="676"/>
      <c r="W18" s="676"/>
      <c r="X18" s="676"/>
      <c r="Y18" s="825"/>
      <c r="Z18" s="921"/>
      <c r="AA18" s="922"/>
      <c r="AB18" s="922"/>
      <c r="AC18" s="922"/>
      <c r="AD18" s="922"/>
      <c r="AE18" s="922"/>
      <c r="AF18" s="922"/>
      <c r="AG18" s="922"/>
      <c r="AH18" s="923"/>
    </row>
    <row r="19" spans="1:43" ht="16.2">
      <c r="D19" s="949"/>
      <c r="E19" s="950"/>
      <c r="F19" s="950"/>
      <c r="G19" s="951"/>
      <c r="H19" s="581"/>
      <c r="I19" s="582"/>
      <c r="J19" s="582"/>
      <c r="K19" s="583"/>
      <c r="L19" s="949"/>
      <c r="M19" s="950"/>
      <c r="N19" s="950"/>
      <c r="O19" s="950"/>
      <c r="P19" s="951"/>
      <c r="Q19" s="958" t="s">
        <v>539</v>
      </c>
      <c r="R19" s="959"/>
      <c r="S19" s="959"/>
      <c r="T19" s="960"/>
      <c r="U19" s="581" t="str">
        <f>IF('一括記入シート（最初）'!B21="○","（設計金額）",IF('一括記入シート（最初）'!B22="○","（予算金額)",""))</f>
        <v>（予算金額)</v>
      </c>
      <c r="V19" s="582"/>
      <c r="W19" s="582"/>
      <c r="X19" s="582"/>
      <c r="Y19" s="583"/>
      <c r="Z19" s="921"/>
      <c r="AA19" s="922"/>
      <c r="AB19" s="922"/>
      <c r="AC19" s="922"/>
      <c r="AD19" s="922"/>
      <c r="AE19" s="922"/>
      <c r="AF19" s="922"/>
      <c r="AG19" s="922"/>
      <c r="AH19" s="923"/>
    </row>
    <row r="20" spans="1:43" ht="14.4" customHeight="1">
      <c r="D20" s="952"/>
      <c r="E20" s="953"/>
      <c r="F20" s="953"/>
      <c r="G20" s="954"/>
      <c r="H20" s="584"/>
      <c r="I20" s="585"/>
      <c r="J20" s="585"/>
      <c r="K20" s="586"/>
      <c r="L20" s="952"/>
      <c r="M20" s="953"/>
      <c r="N20" s="953"/>
      <c r="O20" s="953"/>
      <c r="P20" s="954"/>
      <c r="Q20" s="961"/>
      <c r="R20" s="962"/>
      <c r="S20" s="962"/>
      <c r="T20" s="963"/>
      <c r="U20" s="40"/>
      <c r="V20" s="41"/>
      <c r="W20" s="41"/>
      <c r="X20" s="41"/>
      <c r="Y20" s="42"/>
      <c r="Z20" s="924"/>
      <c r="AA20" s="925"/>
      <c r="AB20" s="925"/>
      <c r="AC20" s="925"/>
      <c r="AD20" s="925"/>
      <c r="AE20" s="925"/>
      <c r="AF20" s="925"/>
      <c r="AG20" s="925"/>
      <c r="AH20" s="926"/>
      <c r="AO20" s="353"/>
    </row>
    <row r="21" spans="1:43" ht="14.4" customHeight="1">
      <c r="D21" s="578" t="s">
        <v>45</v>
      </c>
      <c r="E21" s="579"/>
      <c r="F21" s="579"/>
      <c r="G21" s="580"/>
      <c r="H21" s="826" t="str">
        <f>IF(ISBLANK('一括記入シート（最初）'!$C$29),"",'一括記入シート（最初）'!$C$29)</f>
        <v/>
      </c>
      <c r="I21" s="827"/>
      <c r="J21" s="827"/>
      <c r="K21" s="828"/>
      <c r="L21" s="578" t="s">
        <v>46</v>
      </c>
      <c r="M21" s="579"/>
      <c r="N21" s="579"/>
      <c r="O21" s="579"/>
      <c r="P21" s="580"/>
      <c r="Q21" s="909" t="str">
        <f>+IF(ISBLANK('一括記入シート（最初）'!$C$30),"",'一括記入シート（最初）'!$C$30)</f>
        <v/>
      </c>
      <c r="R21" s="910"/>
      <c r="S21" s="910"/>
      <c r="T21" s="911"/>
      <c r="U21" s="578"/>
      <c r="V21" s="579"/>
      <c r="W21" s="579"/>
      <c r="X21" s="579"/>
      <c r="Y21" s="580"/>
      <c r="Z21" s="930"/>
      <c r="AA21" s="931"/>
      <c r="AB21" s="931"/>
      <c r="AC21" s="931"/>
      <c r="AD21" s="931"/>
      <c r="AE21" s="931"/>
      <c r="AF21" s="931"/>
      <c r="AG21" s="931"/>
      <c r="AH21" s="932"/>
    </row>
    <row r="22" spans="1:43" ht="14.4" customHeight="1">
      <c r="D22" s="581"/>
      <c r="E22" s="582"/>
      <c r="F22" s="582"/>
      <c r="G22" s="583"/>
      <c r="H22" s="829"/>
      <c r="I22" s="830"/>
      <c r="J22" s="830"/>
      <c r="K22" s="831"/>
      <c r="L22" s="581"/>
      <c r="M22" s="582"/>
      <c r="N22" s="582"/>
      <c r="O22" s="582"/>
      <c r="P22" s="583"/>
      <c r="Q22" s="912"/>
      <c r="R22" s="913"/>
      <c r="S22" s="913"/>
      <c r="T22" s="914"/>
      <c r="U22" s="581"/>
      <c r="V22" s="582"/>
      <c r="W22" s="582"/>
      <c r="X22" s="582"/>
      <c r="Y22" s="583"/>
      <c r="Z22" s="933"/>
      <c r="AA22" s="934"/>
      <c r="AB22" s="934"/>
      <c r="AC22" s="934"/>
      <c r="AD22" s="934"/>
      <c r="AE22" s="934"/>
      <c r="AF22" s="934"/>
      <c r="AG22" s="934"/>
      <c r="AH22" s="935"/>
    </row>
    <row r="23" spans="1:43" ht="14.4" customHeight="1">
      <c r="A23" s="7"/>
      <c r="D23" s="581"/>
      <c r="E23" s="582"/>
      <c r="F23" s="582"/>
      <c r="G23" s="583"/>
      <c r="H23" s="829"/>
      <c r="I23" s="830"/>
      <c r="J23" s="830"/>
      <c r="K23" s="831"/>
      <c r="L23" s="581"/>
      <c r="M23" s="582"/>
      <c r="N23" s="582"/>
      <c r="O23" s="582"/>
      <c r="P23" s="583"/>
      <c r="Q23" s="912"/>
      <c r="R23" s="913"/>
      <c r="S23" s="913"/>
      <c r="T23" s="914"/>
      <c r="U23" s="581"/>
      <c r="V23" s="582"/>
      <c r="W23" s="582"/>
      <c r="X23" s="582"/>
      <c r="Y23" s="583"/>
      <c r="Z23" s="933"/>
      <c r="AA23" s="934"/>
      <c r="AB23" s="934"/>
      <c r="AC23" s="934"/>
      <c r="AD23" s="934"/>
      <c r="AE23" s="934"/>
      <c r="AF23" s="934"/>
      <c r="AG23" s="934"/>
      <c r="AH23" s="935"/>
      <c r="AJ23" s="815"/>
      <c r="AK23" s="815"/>
      <c r="AL23" s="815"/>
      <c r="AM23" s="815"/>
      <c r="AN23" s="815"/>
      <c r="AO23" s="815"/>
      <c r="AP23" s="815"/>
      <c r="AQ23" s="815"/>
    </row>
    <row r="24" spans="1:43" ht="14.4" customHeight="1">
      <c r="D24" s="584"/>
      <c r="E24" s="585"/>
      <c r="F24" s="585"/>
      <c r="G24" s="586"/>
      <c r="H24" s="832"/>
      <c r="I24" s="833"/>
      <c r="J24" s="833"/>
      <c r="K24" s="834"/>
      <c r="L24" s="584"/>
      <c r="M24" s="585"/>
      <c r="N24" s="585"/>
      <c r="O24" s="585"/>
      <c r="P24" s="586"/>
      <c r="Q24" s="915"/>
      <c r="R24" s="916"/>
      <c r="S24" s="916"/>
      <c r="T24" s="917"/>
      <c r="U24" s="584"/>
      <c r="V24" s="585"/>
      <c r="W24" s="585"/>
      <c r="X24" s="585"/>
      <c r="Y24" s="586"/>
      <c r="Z24" s="936"/>
      <c r="AA24" s="937"/>
      <c r="AB24" s="937"/>
      <c r="AC24" s="937"/>
      <c r="AD24" s="937"/>
      <c r="AE24" s="937"/>
      <c r="AF24" s="937"/>
      <c r="AG24" s="937"/>
      <c r="AH24" s="938"/>
      <c r="AJ24" s="815"/>
      <c r="AK24" s="815"/>
      <c r="AL24" s="815"/>
      <c r="AM24" s="815"/>
      <c r="AN24" s="815"/>
      <c r="AO24" s="815"/>
      <c r="AP24" s="815"/>
      <c r="AQ24" s="815"/>
    </row>
    <row r="25" spans="1:43" ht="14.25" customHeight="1">
      <c r="D25" s="4"/>
      <c r="E25" s="818" t="str">
        <f>IF('一括記入シート（最初）'!B21="○","入札先",IF('一括記入シート（最初）'!B22="○","見積先","入札先"))</f>
        <v>見積先</v>
      </c>
      <c r="F25" s="818"/>
      <c r="G25" s="818"/>
      <c r="H25" s="818"/>
      <c r="I25" s="818"/>
      <c r="J25" s="818"/>
      <c r="K25" s="818"/>
      <c r="L25" s="818"/>
      <c r="M25" s="821" t="s">
        <v>408</v>
      </c>
      <c r="N25" s="821"/>
      <c r="O25" s="821"/>
      <c r="P25" s="821"/>
      <c r="Q25" s="3"/>
      <c r="R25" s="3"/>
      <c r="S25" s="3"/>
      <c r="T25" s="3"/>
      <c r="U25" s="3"/>
      <c r="V25" s="3"/>
      <c r="W25" s="3"/>
      <c r="X25" s="3"/>
      <c r="Y25" s="3"/>
      <c r="AE25" s="43"/>
      <c r="AF25" s="43"/>
      <c r="AG25" s="43"/>
      <c r="AH25" s="34"/>
    </row>
    <row r="26" spans="1:43" ht="14.25" customHeight="1">
      <c r="D26" s="4"/>
      <c r="E26" s="819"/>
      <c r="F26" s="819"/>
      <c r="G26" s="819"/>
      <c r="H26" s="819"/>
      <c r="I26" s="819"/>
      <c r="J26" s="819"/>
      <c r="K26" s="819"/>
      <c r="L26" s="819"/>
      <c r="M26" s="822"/>
      <c r="N26" s="822"/>
      <c r="O26" s="822"/>
      <c r="P26" s="822"/>
      <c r="Q26" s="939" t="s">
        <v>108</v>
      </c>
      <c r="R26" s="939"/>
      <c r="S26" s="939"/>
      <c r="T26" s="939"/>
      <c r="U26" s="939"/>
      <c r="V26" s="939"/>
      <c r="W26" s="939"/>
      <c r="X26" s="696" t="str">
        <f>IF(ISBLANK('一括記入シート（最初）'!$C$28),"",'一括記入シート（最初）'!$C$28)</f>
        <v>２者以上</v>
      </c>
      <c r="Y26" s="696"/>
      <c r="Z26" s="696"/>
      <c r="AA26" s="696"/>
      <c r="AB26" s="696"/>
      <c r="AC26" s="696"/>
      <c r="AD26" s="696"/>
      <c r="AE26" s="43"/>
      <c r="AF26" s="43"/>
      <c r="AG26" s="43"/>
      <c r="AH26" s="34"/>
    </row>
    <row r="27" spans="1:43" ht="14.25" customHeight="1">
      <c r="D27" s="4"/>
      <c r="E27" s="820"/>
      <c r="F27" s="820"/>
      <c r="G27" s="820"/>
      <c r="H27" s="820"/>
      <c r="I27" s="820"/>
      <c r="J27" s="820"/>
      <c r="K27" s="820"/>
      <c r="L27" s="820"/>
      <c r="M27" s="823"/>
      <c r="N27" s="823"/>
      <c r="O27" s="823"/>
      <c r="P27" s="823"/>
      <c r="AE27" s="43"/>
      <c r="AF27" s="43"/>
      <c r="AG27" s="43"/>
      <c r="AH27" s="34"/>
    </row>
    <row r="28" spans="1:43" ht="20.399999999999999" customHeight="1">
      <c r="D28" s="4"/>
      <c r="E28" s="888" t="s">
        <v>47</v>
      </c>
      <c r="F28" s="889"/>
      <c r="G28" s="889"/>
      <c r="H28" s="889"/>
      <c r="I28" s="889"/>
      <c r="J28" s="889"/>
      <c r="K28" s="889"/>
      <c r="L28" s="889"/>
      <c r="M28" s="889"/>
      <c r="N28" s="889"/>
      <c r="O28" s="890"/>
      <c r="P28" s="927" t="s">
        <v>59</v>
      </c>
      <c r="Q28" s="928"/>
      <c r="R28" s="928"/>
      <c r="S28" s="928"/>
      <c r="T28" s="928"/>
      <c r="U28" s="928"/>
      <c r="V28" s="928"/>
      <c r="W28" s="928"/>
      <c r="X28" s="928"/>
      <c r="Y28" s="928"/>
      <c r="Z28" s="928"/>
      <c r="AA28" s="928"/>
      <c r="AB28" s="928"/>
      <c r="AC28" s="928"/>
      <c r="AD28" s="928"/>
      <c r="AE28" s="928"/>
      <c r="AF28" s="928"/>
      <c r="AG28" s="929"/>
      <c r="AH28" s="34"/>
    </row>
    <row r="29" spans="1:43" ht="14.4">
      <c r="A29" s="7"/>
      <c r="D29" s="4"/>
      <c r="E29" s="882" t="str">
        <f>IF(ISBLANK('一括記入シート（最初）'!$C$33),"",'一括記入シート（最初）'!C33)</f>
        <v>(株)A建設</v>
      </c>
      <c r="F29" s="883"/>
      <c r="G29" s="883"/>
      <c r="H29" s="883"/>
      <c r="I29" s="883"/>
      <c r="J29" s="883"/>
      <c r="K29" s="883"/>
      <c r="L29" s="883"/>
      <c r="M29" s="883"/>
      <c r="N29" s="883"/>
      <c r="O29" s="884"/>
      <c r="P29" s="882" t="str">
        <f>IF(ISBLANK('一括記入シート（最初）'!$E$33),"",'一括記入シート（最初）'!$E$33)</f>
        <v>長野県上田市○○</v>
      </c>
      <c r="Q29" s="883"/>
      <c r="R29" s="883"/>
      <c r="S29" s="883"/>
      <c r="T29" s="883"/>
      <c r="U29" s="883"/>
      <c r="V29" s="883"/>
      <c r="W29" s="883"/>
      <c r="X29" s="883"/>
      <c r="Y29" s="883"/>
      <c r="Z29" s="883"/>
      <c r="AA29" s="883"/>
      <c r="AB29" s="883"/>
      <c r="AC29" s="883"/>
      <c r="AD29" s="883"/>
      <c r="AE29" s="883"/>
      <c r="AF29" s="883"/>
      <c r="AG29" s="884"/>
      <c r="AH29" s="34"/>
    </row>
    <row r="30" spans="1:43" ht="14.4">
      <c r="D30" s="4"/>
      <c r="E30" s="885"/>
      <c r="F30" s="886"/>
      <c r="G30" s="886"/>
      <c r="H30" s="886"/>
      <c r="I30" s="886"/>
      <c r="J30" s="886"/>
      <c r="K30" s="886"/>
      <c r="L30" s="886"/>
      <c r="M30" s="886"/>
      <c r="N30" s="886"/>
      <c r="O30" s="887"/>
      <c r="P30" s="885"/>
      <c r="Q30" s="886"/>
      <c r="R30" s="886"/>
      <c r="S30" s="886"/>
      <c r="T30" s="886"/>
      <c r="U30" s="886"/>
      <c r="V30" s="886"/>
      <c r="W30" s="886"/>
      <c r="X30" s="886"/>
      <c r="Y30" s="886"/>
      <c r="Z30" s="886"/>
      <c r="AA30" s="886"/>
      <c r="AB30" s="886"/>
      <c r="AC30" s="886"/>
      <c r="AD30" s="886"/>
      <c r="AE30" s="886"/>
      <c r="AF30" s="886"/>
      <c r="AG30" s="887"/>
      <c r="AH30" s="34"/>
    </row>
    <row r="31" spans="1:43" ht="14.4">
      <c r="D31" s="4"/>
      <c r="E31" s="882" t="str">
        <f>IF(ISBLANK('一括記入シート（最初）'!$C$34),"",'一括記入シート（最初）'!$C$34)</f>
        <v>(有)B建設</v>
      </c>
      <c r="F31" s="883"/>
      <c r="G31" s="883"/>
      <c r="H31" s="883"/>
      <c r="I31" s="883"/>
      <c r="J31" s="883"/>
      <c r="K31" s="883"/>
      <c r="L31" s="883"/>
      <c r="M31" s="883"/>
      <c r="N31" s="883"/>
      <c r="O31" s="884"/>
      <c r="P31" s="882" t="str">
        <f>IF(ISBLANK('一括記入シート（最初）'!$E$34),"",'一括記入シート（最初）'!$E$34)</f>
        <v>長野県上田市△△</v>
      </c>
      <c r="Q31" s="883"/>
      <c r="R31" s="883"/>
      <c r="S31" s="883"/>
      <c r="T31" s="883"/>
      <c r="U31" s="883"/>
      <c r="V31" s="883"/>
      <c r="W31" s="883"/>
      <c r="X31" s="883"/>
      <c r="Y31" s="883"/>
      <c r="Z31" s="883"/>
      <c r="AA31" s="883"/>
      <c r="AB31" s="883"/>
      <c r="AC31" s="883"/>
      <c r="AD31" s="883"/>
      <c r="AE31" s="883"/>
      <c r="AF31" s="883"/>
      <c r="AG31" s="884"/>
      <c r="AH31" s="34"/>
    </row>
    <row r="32" spans="1:43" ht="14.4">
      <c r="D32" s="4"/>
      <c r="E32" s="885"/>
      <c r="F32" s="886"/>
      <c r="G32" s="886"/>
      <c r="H32" s="886"/>
      <c r="I32" s="886"/>
      <c r="J32" s="886"/>
      <c r="K32" s="886"/>
      <c r="L32" s="886"/>
      <c r="M32" s="886"/>
      <c r="N32" s="886"/>
      <c r="O32" s="887"/>
      <c r="P32" s="885"/>
      <c r="Q32" s="886"/>
      <c r="R32" s="886"/>
      <c r="S32" s="886"/>
      <c r="T32" s="886"/>
      <c r="U32" s="886"/>
      <c r="V32" s="886"/>
      <c r="W32" s="886"/>
      <c r="X32" s="886"/>
      <c r="Y32" s="886"/>
      <c r="Z32" s="886"/>
      <c r="AA32" s="886"/>
      <c r="AB32" s="886"/>
      <c r="AC32" s="886"/>
      <c r="AD32" s="886"/>
      <c r="AE32" s="886"/>
      <c r="AF32" s="886"/>
      <c r="AG32" s="887"/>
      <c r="AH32" s="34"/>
    </row>
    <row r="33" spans="1:37" ht="14.4">
      <c r="D33" s="4"/>
      <c r="E33" s="882" t="str">
        <f>IF(ISBLANK('一括記入シート（最初）'!$C$35),"",'一括記入シート（最初）'!$C$35)</f>
        <v>C建設(株)</v>
      </c>
      <c r="F33" s="883"/>
      <c r="G33" s="883"/>
      <c r="H33" s="883"/>
      <c r="I33" s="883"/>
      <c r="J33" s="883"/>
      <c r="K33" s="883"/>
      <c r="L33" s="883"/>
      <c r="M33" s="883"/>
      <c r="N33" s="883"/>
      <c r="O33" s="884"/>
      <c r="P33" s="882" t="str">
        <f>IF(ISBLANK('一括記入シート（最初）'!$E$35),"",'一括記入シート（最初）'!$E$35)</f>
        <v>長野県上田市□□</v>
      </c>
      <c r="Q33" s="883"/>
      <c r="R33" s="883"/>
      <c r="S33" s="883"/>
      <c r="T33" s="883"/>
      <c r="U33" s="883"/>
      <c r="V33" s="883"/>
      <c r="W33" s="883"/>
      <c r="X33" s="883"/>
      <c r="Y33" s="883"/>
      <c r="Z33" s="883"/>
      <c r="AA33" s="883"/>
      <c r="AB33" s="883"/>
      <c r="AC33" s="883"/>
      <c r="AD33" s="883"/>
      <c r="AE33" s="883"/>
      <c r="AF33" s="883"/>
      <c r="AG33" s="884"/>
      <c r="AH33" s="34"/>
    </row>
    <row r="34" spans="1:37" ht="14.4">
      <c r="D34" s="4"/>
      <c r="E34" s="885"/>
      <c r="F34" s="886"/>
      <c r="G34" s="886"/>
      <c r="H34" s="886"/>
      <c r="I34" s="886"/>
      <c r="J34" s="886"/>
      <c r="K34" s="886"/>
      <c r="L34" s="886"/>
      <c r="M34" s="886"/>
      <c r="N34" s="886"/>
      <c r="O34" s="887"/>
      <c r="P34" s="885"/>
      <c r="Q34" s="886"/>
      <c r="R34" s="886"/>
      <c r="S34" s="886"/>
      <c r="T34" s="886"/>
      <c r="U34" s="886"/>
      <c r="V34" s="886"/>
      <c r="W34" s="886"/>
      <c r="X34" s="886"/>
      <c r="Y34" s="886"/>
      <c r="Z34" s="886"/>
      <c r="AA34" s="886"/>
      <c r="AB34" s="886"/>
      <c r="AC34" s="886"/>
      <c r="AD34" s="886"/>
      <c r="AE34" s="886"/>
      <c r="AF34" s="886"/>
      <c r="AG34" s="887"/>
      <c r="AH34" s="34"/>
    </row>
    <row r="35" spans="1:37" ht="14.4">
      <c r="A35" s="10"/>
      <c r="B35" s="10"/>
      <c r="C35" s="10"/>
      <c r="D35" s="12"/>
      <c r="E35" s="874" t="str">
        <f>IF(ISBLANK('一括記入シート（最初）'!$C$36),"",'一括記入シート（最初）'!$C$36)</f>
        <v/>
      </c>
      <c r="F35" s="875"/>
      <c r="G35" s="875"/>
      <c r="H35" s="875"/>
      <c r="I35" s="875"/>
      <c r="J35" s="875"/>
      <c r="K35" s="875"/>
      <c r="L35" s="875"/>
      <c r="M35" s="875"/>
      <c r="N35" s="875"/>
      <c r="O35" s="876"/>
      <c r="P35" s="874" t="str">
        <f>IF(ISBLANK('一括記入シート（最初）'!$E$36),"",'一括記入シート（最初）'!$E$36)</f>
        <v/>
      </c>
      <c r="Q35" s="875"/>
      <c r="R35" s="875"/>
      <c r="S35" s="875"/>
      <c r="T35" s="875"/>
      <c r="U35" s="875"/>
      <c r="V35" s="875"/>
      <c r="W35" s="875"/>
      <c r="X35" s="875"/>
      <c r="Y35" s="875"/>
      <c r="Z35" s="875"/>
      <c r="AA35" s="875"/>
      <c r="AB35" s="875"/>
      <c r="AC35" s="875"/>
      <c r="AD35" s="875"/>
      <c r="AE35" s="875"/>
      <c r="AF35" s="875"/>
      <c r="AG35" s="876"/>
      <c r="AH35" s="34"/>
      <c r="AI35" s="54"/>
      <c r="AJ35" s="54"/>
      <c r="AK35" s="54"/>
    </row>
    <row r="36" spans="1:37" ht="14.4">
      <c r="A36" s="10"/>
      <c r="B36" s="10"/>
      <c r="C36" s="10"/>
      <c r="D36" s="12"/>
      <c r="E36" s="877"/>
      <c r="F36" s="878"/>
      <c r="G36" s="878"/>
      <c r="H36" s="878"/>
      <c r="I36" s="878"/>
      <c r="J36" s="878"/>
      <c r="K36" s="878"/>
      <c r="L36" s="878"/>
      <c r="M36" s="878"/>
      <c r="N36" s="878"/>
      <c r="O36" s="879"/>
      <c r="P36" s="877"/>
      <c r="Q36" s="878"/>
      <c r="R36" s="878"/>
      <c r="S36" s="878"/>
      <c r="T36" s="878"/>
      <c r="U36" s="878"/>
      <c r="V36" s="878"/>
      <c r="W36" s="878"/>
      <c r="X36" s="878"/>
      <c r="Y36" s="878"/>
      <c r="Z36" s="878"/>
      <c r="AA36" s="878"/>
      <c r="AB36" s="878"/>
      <c r="AC36" s="878"/>
      <c r="AD36" s="878"/>
      <c r="AE36" s="878"/>
      <c r="AF36" s="878"/>
      <c r="AG36" s="879"/>
      <c r="AH36" s="34"/>
      <c r="AI36" s="54"/>
      <c r="AJ36" s="54"/>
      <c r="AK36" s="54"/>
    </row>
    <row r="37" spans="1:37" ht="14.4">
      <c r="A37" s="10"/>
      <c r="B37" s="10"/>
      <c r="C37" s="10"/>
      <c r="D37" s="12"/>
      <c r="E37" s="874" t="str">
        <f>IF(ISBLANK('一括記入シート（最初）'!$C$37),"",'一括記入シート（最初）'!$C$37)</f>
        <v/>
      </c>
      <c r="F37" s="875"/>
      <c r="G37" s="875"/>
      <c r="H37" s="875"/>
      <c r="I37" s="875"/>
      <c r="J37" s="875"/>
      <c r="K37" s="875"/>
      <c r="L37" s="875"/>
      <c r="M37" s="875"/>
      <c r="N37" s="875"/>
      <c r="O37" s="876"/>
      <c r="P37" s="874" t="str">
        <f>IF(ISBLANK('一括記入シート（最初）'!$E$37),"",'一括記入シート（最初）'!$E$37)</f>
        <v/>
      </c>
      <c r="Q37" s="875"/>
      <c r="R37" s="875"/>
      <c r="S37" s="875"/>
      <c r="T37" s="875"/>
      <c r="U37" s="875"/>
      <c r="V37" s="875"/>
      <c r="W37" s="875"/>
      <c r="X37" s="875"/>
      <c r="Y37" s="875"/>
      <c r="Z37" s="875"/>
      <c r="AA37" s="875"/>
      <c r="AB37" s="875"/>
      <c r="AC37" s="875"/>
      <c r="AD37" s="875"/>
      <c r="AE37" s="875"/>
      <c r="AF37" s="875"/>
      <c r="AG37" s="876"/>
      <c r="AH37" s="34"/>
      <c r="AI37" s="54"/>
      <c r="AJ37" s="54"/>
      <c r="AK37" s="54"/>
    </row>
    <row r="38" spans="1:37" ht="14.4">
      <c r="A38" s="10"/>
      <c r="B38" s="10"/>
      <c r="C38" s="10"/>
      <c r="D38" s="12"/>
      <c r="E38" s="877"/>
      <c r="F38" s="878"/>
      <c r="G38" s="878"/>
      <c r="H38" s="878"/>
      <c r="I38" s="878"/>
      <c r="J38" s="878"/>
      <c r="K38" s="878"/>
      <c r="L38" s="878"/>
      <c r="M38" s="878"/>
      <c r="N38" s="878"/>
      <c r="O38" s="879"/>
      <c r="P38" s="877"/>
      <c r="Q38" s="878"/>
      <c r="R38" s="878"/>
      <c r="S38" s="878"/>
      <c r="T38" s="878"/>
      <c r="U38" s="878"/>
      <c r="V38" s="878"/>
      <c r="W38" s="878"/>
      <c r="X38" s="878"/>
      <c r="Y38" s="878"/>
      <c r="Z38" s="878"/>
      <c r="AA38" s="878"/>
      <c r="AB38" s="878"/>
      <c r="AC38" s="878"/>
      <c r="AD38" s="878"/>
      <c r="AE38" s="878"/>
      <c r="AF38" s="878"/>
      <c r="AG38" s="879"/>
      <c r="AH38" s="34"/>
      <c r="AI38" s="54"/>
      <c r="AJ38" s="54"/>
      <c r="AK38" s="54"/>
    </row>
    <row r="39" spans="1:37" ht="14.4">
      <c r="A39" s="10"/>
      <c r="B39" s="10"/>
      <c r="C39" s="10"/>
      <c r="D39" s="12"/>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34"/>
      <c r="AI39" s="54"/>
      <c r="AJ39" s="54"/>
      <c r="AK39" s="54"/>
    </row>
    <row r="40" spans="1:37" ht="14.4">
      <c r="A40" s="2"/>
      <c r="B40" s="2"/>
      <c r="C40" s="2"/>
      <c r="D40" s="11"/>
      <c r="AH40" s="34"/>
    </row>
    <row r="41" spans="1:37">
      <c r="A41" s="2"/>
      <c r="B41" s="2"/>
      <c r="C41" s="2"/>
      <c r="D41" s="11"/>
      <c r="O41" s="880" t="s">
        <v>520</v>
      </c>
      <c r="P41" s="881"/>
      <c r="Q41" s="881"/>
      <c r="R41" s="881"/>
      <c r="S41" s="881" t="s">
        <v>522</v>
      </c>
      <c r="T41" s="881"/>
      <c r="U41" s="881"/>
      <c r="V41" s="881"/>
      <c r="W41" s="881" t="s">
        <v>290</v>
      </c>
      <c r="X41" s="881"/>
      <c r="Y41" s="881"/>
      <c r="Z41" s="881"/>
      <c r="AA41" s="881" t="s">
        <v>304</v>
      </c>
      <c r="AB41" s="881"/>
      <c r="AC41" s="881"/>
      <c r="AD41" s="881"/>
      <c r="AE41" s="881" t="s">
        <v>291</v>
      </c>
      <c r="AF41" s="881"/>
      <c r="AG41" s="881"/>
      <c r="AH41" s="881"/>
    </row>
    <row r="42" spans="1:37">
      <c r="A42" s="2"/>
      <c r="B42" s="2"/>
      <c r="C42" s="2"/>
      <c r="D42" s="11"/>
      <c r="O42" s="881"/>
      <c r="P42" s="881"/>
      <c r="Q42" s="881"/>
      <c r="R42" s="881"/>
      <c r="S42" s="881"/>
      <c r="T42" s="881"/>
      <c r="U42" s="881"/>
      <c r="V42" s="881"/>
      <c r="W42" s="881"/>
      <c r="X42" s="881"/>
      <c r="Y42" s="881"/>
      <c r="Z42" s="881"/>
      <c r="AA42" s="881"/>
      <c r="AB42" s="881"/>
      <c r="AC42" s="881"/>
      <c r="AD42" s="881"/>
      <c r="AE42" s="881"/>
      <c r="AF42" s="881"/>
      <c r="AG42" s="881"/>
      <c r="AH42" s="881"/>
    </row>
    <row r="43" spans="1:37" ht="14.25" customHeight="1">
      <c r="A43" s="2"/>
      <c r="B43" s="2"/>
      <c r="C43" s="2"/>
      <c r="D43" s="11"/>
      <c r="O43" s="873"/>
      <c r="P43" s="873"/>
      <c r="Q43" s="873"/>
      <c r="R43" s="873"/>
      <c r="S43" s="873"/>
      <c r="T43" s="873"/>
      <c r="U43" s="873"/>
      <c r="V43" s="873"/>
      <c r="W43" s="873"/>
      <c r="X43" s="873"/>
      <c r="Y43" s="873"/>
      <c r="Z43" s="873"/>
      <c r="AA43" s="873"/>
      <c r="AB43" s="873"/>
      <c r="AC43" s="873"/>
      <c r="AD43" s="873"/>
      <c r="AE43" s="873"/>
      <c r="AF43" s="873"/>
      <c r="AG43" s="873"/>
      <c r="AH43" s="873"/>
    </row>
    <row r="44" spans="1:37" ht="14.25" customHeight="1">
      <c r="A44" s="2"/>
      <c r="B44" s="2"/>
      <c r="C44" s="2"/>
      <c r="D44" s="11"/>
      <c r="E44" s="835" t="s">
        <v>109</v>
      </c>
      <c r="F44" s="835"/>
      <c r="G44" s="835"/>
      <c r="H44" s="835"/>
      <c r="I44" s="835"/>
      <c r="J44" s="835"/>
      <c r="K44" s="835"/>
      <c r="L44" s="117"/>
      <c r="M44" s="117"/>
      <c r="N44" s="117"/>
      <c r="O44" s="873"/>
      <c r="P44" s="873"/>
      <c r="Q44" s="873"/>
      <c r="R44" s="873"/>
      <c r="S44" s="873"/>
      <c r="T44" s="873"/>
      <c r="U44" s="873"/>
      <c r="V44" s="873"/>
      <c r="W44" s="873"/>
      <c r="X44" s="873"/>
      <c r="Y44" s="873"/>
      <c r="Z44" s="873"/>
      <c r="AA44" s="873"/>
      <c r="AB44" s="873"/>
      <c r="AC44" s="873"/>
      <c r="AD44" s="873"/>
      <c r="AE44" s="873"/>
      <c r="AF44" s="873"/>
      <c r="AG44" s="873"/>
      <c r="AH44" s="873"/>
    </row>
    <row r="45" spans="1:37" ht="14.25" customHeight="1">
      <c r="A45" s="2"/>
      <c r="B45" s="2"/>
      <c r="C45" s="2"/>
      <c r="D45" s="11"/>
      <c r="E45" s="835"/>
      <c r="F45" s="835"/>
      <c r="G45" s="835"/>
      <c r="H45" s="835"/>
      <c r="I45" s="835"/>
      <c r="J45" s="835"/>
      <c r="K45" s="835"/>
      <c r="L45" s="117"/>
      <c r="M45" s="117"/>
      <c r="N45" s="117"/>
      <c r="O45" s="873"/>
      <c r="P45" s="873"/>
      <c r="Q45" s="873"/>
      <c r="R45" s="873"/>
      <c r="S45" s="873"/>
      <c r="T45" s="873"/>
      <c r="U45" s="873"/>
      <c r="V45" s="873"/>
      <c r="W45" s="873"/>
      <c r="X45" s="873"/>
      <c r="Y45" s="873"/>
      <c r="Z45" s="873"/>
      <c r="AA45" s="873"/>
      <c r="AB45" s="873"/>
      <c r="AC45" s="873"/>
      <c r="AD45" s="873"/>
      <c r="AE45" s="873"/>
      <c r="AF45" s="873"/>
      <c r="AG45" s="873"/>
      <c r="AH45" s="873"/>
    </row>
    <row r="46" spans="1:37" ht="13.5" customHeight="1">
      <c r="A46" s="2"/>
      <c r="B46" s="2"/>
      <c r="C46" s="2"/>
      <c r="D46" s="11"/>
      <c r="E46" s="836"/>
      <c r="F46" s="836"/>
      <c r="G46" s="836"/>
      <c r="H46" s="836"/>
      <c r="I46" s="836"/>
      <c r="J46" s="836"/>
      <c r="K46" s="836"/>
      <c r="L46" s="118"/>
      <c r="M46" s="118"/>
      <c r="N46" s="118"/>
      <c r="O46" s="873"/>
      <c r="P46" s="873"/>
      <c r="Q46" s="873"/>
      <c r="R46" s="873"/>
      <c r="S46" s="873"/>
      <c r="T46" s="873"/>
      <c r="U46" s="873"/>
      <c r="V46" s="873"/>
      <c r="W46" s="873"/>
      <c r="X46" s="873"/>
      <c r="Y46" s="873"/>
      <c r="Z46" s="873"/>
      <c r="AA46" s="873"/>
      <c r="AB46" s="873"/>
      <c r="AC46" s="873"/>
      <c r="AD46" s="873"/>
      <c r="AE46" s="873"/>
      <c r="AF46" s="873"/>
      <c r="AG46" s="873"/>
      <c r="AH46" s="873"/>
    </row>
    <row r="47" spans="1:37" ht="13.5" customHeight="1">
      <c r="A47" s="2"/>
      <c r="B47" s="2"/>
      <c r="C47" s="2"/>
      <c r="D47" s="11"/>
      <c r="E47" s="838"/>
      <c r="F47" s="838"/>
      <c r="G47" s="838"/>
      <c r="H47" s="838"/>
      <c r="I47" s="838"/>
      <c r="J47" s="838"/>
      <c r="K47" s="838"/>
      <c r="L47" s="838"/>
      <c r="M47" s="838"/>
      <c r="N47" s="838"/>
      <c r="O47" s="839"/>
      <c r="P47" s="839"/>
      <c r="Q47" s="839"/>
      <c r="R47" s="839"/>
      <c r="S47" s="839"/>
      <c r="T47" s="839"/>
      <c r="U47" s="839"/>
      <c r="V47" s="839"/>
      <c r="W47" s="839"/>
      <c r="X47" s="839"/>
      <c r="Y47" s="839"/>
      <c r="Z47" s="839"/>
      <c r="AA47" s="839"/>
      <c r="AB47" s="704"/>
      <c r="AC47" s="704"/>
      <c r="AE47" s="35"/>
      <c r="AF47" s="35"/>
      <c r="AG47" s="35"/>
      <c r="AH47" s="35"/>
    </row>
    <row r="48" spans="1:37" ht="13.5" customHeight="1">
      <c r="A48" s="2"/>
      <c r="B48" s="2"/>
      <c r="C48" s="2"/>
      <c r="D48" s="11"/>
      <c r="E48" s="839"/>
      <c r="F48" s="839"/>
      <c r="G48" s="839"/>
      <c r="H48" s="839"/>
      <c r="I48" s="839"/>
      <c r="J48" s="839"/>
      <c r="K48" s="839"/>
      <c r="L48" s="839"/>
      <c r="M48" s="839"/>
      <c r="N48" s="839"/>
      <c r="O48" s="839"/>
      <c r="P48" s="839"/>
      <c r="Q48" s="839"/>
      <c r="R48" s="839"/>
      <c r="S48" s="839"/>
      <c r="T48" s="839"/>
      <c r="U48" s="839"/>
      <c r="V48" s="839"/>
      <c r="W48" s="839"/>
      <c r="X48" s="839"/>
      <c r="Y48" s="839"/>
      <c r="Z48" s="839"/>
      <c r="AA48" s="839"/>
      <c r="AB48" s="704"/>
      <c r="AC48" s="704"/>
      <c r="AE48" s="842" t="s">
        <v>289</v>
      </c>
      <c r="AF48" s="843"/>
      <c r="AG48" s="843"/>
      <c r="AH48" s="844"/>
    </row>
    <row r="49" spans="1:41">
      <c r="A49" s="2"/>
      <c r="B49" s="2"/>
      <c r="C49" s="2"/>
      <c r="D49" s="11"/>
      <c r="E49" s="840"/>
      <c r="F49" s="840"/>
      <c r="G49" s="840"/>
      <c r="H49" s="840"/>
      <c r="I49" s="840"/>
      <c r="J49" s="840"/>
      <c r="K49" s="840"/>
      <c r="L49" s="840"/>
      <c r="M49" s="840"/>
      <c r="N49" s="840"/>
      <c r="O49" s="840"/>
      <c r="P49" s="840"/>
      <c r="Q49" s="840"/>
      <c r="R49" s="840"/>
      <c r="S49" s="840"/>
      <c r="T49" s="840"/>
      <c r="U49" s="840"/>
      <c r="V49" s="840"/>
      <c r="W49" s="840"/>
      <c r="X49" s="840"/>
      <c r="Y49" s="840"/>
      <c r="Z49" s="840"/>
      <c r="AA49" s="840"/>
      <c r="AB49" s="841"/>
      <c r="AC49" s="841"/>
      <c r="AE49" s="845"/>
      <c r="AF49" s="846"/>
      <c r="AG49" s="846"/>
      <c r="AH49" s="847"/>
    </row>
    <row r="50" spans="1:41">
      <c r="D50" s="4"/>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48"/>
      <c r="AC50" s="848"/>
      <c r="AE50" s="11"/>
      <c r="AF50" s="2"/>
      <c r="AG50" s="2"/>
      <c r="AH50" s="116"/>
    </row>
    <row r="51" spans="1:41">
      <c r="D51" s="4"/>
      <c r="E51" s="839"/>
      <c r="F51" s="839"/>
      <c r="G51" s="839"/>
      <c r="H51" s="839"/>
      <c r="I51" s="839"/>
      <c r="J51" s="839"/>
      <c r="K51" s="839"/>
      <c r="L51" s="839"/>
      <c r="M51" s="839"/>
      <c r="N51" s="839"/>
      <c r="O51" s="839"/>
      <c r="P51" s="839"/>
      <c r="Q51" s="839"/>
      <c r="R51" s="839"/>
      <c r="S51" s="839"/>
      <c r="T51" s="839"/>
      <c r="U51" s="839"/>
      <c r="V51" s="839"/>
      <c r="W51" s="839"/>
      <c r="X51" s="839"/>
      <c r="Y51" s="839"/>
      <c r="Z51" s="839"/>
      <c r="AA51" s="839"/>
      <c r="AB51" s="704"/>
      <c r="AC51" s="704"/>
      <c r="AE51" s="11"/>
      <c r="AF51" s="2"/>
      <c r="AG51" s="2"/>
      <c r="AH51" s="116"/>
    </row>
    <row r="52" spans="1:41">
      <c r="D52" s="4"/>
      <c r="E52" s="840"/>
      <c r="F52" s="840"/>
      <c r="G52" s="840"/>
      <c r="H52" s="840"/>
      <c r="I52" s="840"/>
      <c r="J52" s="840"/>
      <c r="K52" s="840"/>
      <c r="L52" s="840"/>
      <c r="M52" s="840"/>
      <c r="N52" s="840"/>
      <c r="O52" s="840"/>
      <c r="P52" s="840"/>
      <c r="Q52" s="840"/>
      <c r="R52" s="840"/>
      <c r="S52" s="840"/>
      <c r="T52" s="840"/>
      <c r="U52" s="840"/>
      <c r="V52" s="840"/>
      <c r="W52" s="840"/>
      <c r="X52" s="840"/>
      <c r="Y52" s="840"/>
      <c r="Z52" s="840"/>
      <c r="AA52" s="840"/>
      <c r="AB52" s="841"/>
      <c r="AC52" s="841"/>
      <c r="AD52" s="2"/>
      <c r="AE52" s="11"/>
      <c r="AF52" s="2"/>
      <c r="AG52" s="2"/>
      <c r="AH52" s="116"/>
      <c r="AI52" s="55"/>
    </row>
    <row r="53" spans="1:41">
      <c r="D53" s="4"/>
      <c r="AE53" s="119"/>
      <c r="AF53" s="120"/>
      <c r="AG53" s="120"/>
      <c r="AH53" s="121"/>
    </row>
    <row r="54" spans="1:41">
      <c r="D54" s="4"/>
      <c r="Z54" s="849" t="s">
        <v>456</v>
      </c>
      <c r="AA54" s="850"/>
      <c r="AB54" s="850"/>
      <c r="AC54" s="850"/>
      <c r="AD54" s="850"/>
      <c r="AE54" s="850"/>
      <c r="AF54" s="850"/>
      <c r="AG54" s="850"/>
      <c r="AH54" s="851"/>
    </row>
    <row r="55" spans="1:41">
      <c r="D55" s="5"/>
      <c r="E55" s="6"/>
      <c r="F55" s="6"/>
      <c r="G55" s="6"/>
      <c r="H55" s="6"/>
      <c r="I55" s="6"/>
      <c r="J55" s="6"/>
      <c r="K55" s="6"/>
      <c r="L55" s="6"/>
      <c r="M55" s="6"/>
      <c r="N55" s="6"/>
      <c r="O55" s="6"/>
      <c r="P55" s="6"/>
      <c r="Q55" s="6"/>
      <c r="R55" s="6"/>
      <c r="S55" s="6"/>
      <c r="T55" s="6"/>
      <c r="U55" s="6"/>
      <c r="V55" s="6"/>
      <c r="W55" s="6"/>
      <c r="X55" s="6"/>
      <c r="Y55" s="6"/>
      <c r="Z55" s="852"/>
      <c r="AA55" s="853"/>
      <c r="AB55" s="853"/>
      <c r="AC55" s="853"/>
      <c r="AD55" s="853"/>
      <c r="AE55" s="853"/>
      <c r="AF55" s="853"/>
      <c r="AG55" s="853"/>
      <c r="AH55" s="854"/>
    </row>
    <row r="56" spans="1:41" ht="13.5" customHeight="1">
      <c r="D56" s="855" t="s">
        <v>421</v>
      </c>
      <c r="E56" s="856"/>
      <c r="F56" s="856"/>
      <c r="G56" s="856"/>
      <c r="H56" s="856"/>
      <c r="I56" s="856"/>
      <c r="J56" s="856"/>
      <c r="K56" s="856"/>
      <c r="L56" s="856"/>
      <c r="M56" s="856"/>
      <c r="N56" s="856"/>
      <c r="O56" s="856"/>
      <c r="P56" s="856"/>
      <c r="Q56" s="856"/>
      <c r="R56" s="856"/>
      <c r="S56" s="856"/>
      <c r="T56" s="856"/>
      <c r="U56" s="856"/>
      <c r="V56" s="856"/>
      <c r="W56" s="856"/>
      <c r="X56" s="856"/>
      <c r="Y56" s="857"/>
      <c r="Z56" s="864" t="str">
        <f>IF(ISBLANK('一括記入シート（最初）'!$C$14),"",'一括記入シート（最初）'!$C$14)</f>
        <v>○○水土里会</v>
      </c>
      <c r="AA56" s="865"/>
      <c r="AB56" s="865"/>
      <c r="AC56" s="865"/>
      <c r="AD56" s="865"/>
      <c r="AE56" s="865"/>
      <c r="AF56" s="865"/>
      <c r="AG56" s="865"/>
      <c r="AH56" s="866"/>
      <c r="AI56" s="351" t="s">
        <v>484</v>
      </c>
      <c r="AJ56" s="352"/>
      <c r="AK56" s="352"/>
      <c r="AL56" s="352"/>
      <c r="AM56" s="352"/>
      <c r="AN56" s="352"/>
      <c r="AO56" s="352"/>
    </row>
    <row r="57" spans="1:41">
      <c r="D57" s="858"/>
      <c r="E57" s="859"/>
      <c r="F57" s="859"/>
      <c r="G57" s="859"/>
      <c r="H57" s="859"/>
      <c r="I57" s="859"/>
      <c r="J57" s="859"/>
      <c r="K57" s="859"/>
      <c r="L57" s="859"/>
      <c r="M57" s="859"/>
      <c r="N57" s="859"/>
      <c r="O57" s="859"/>
      <c r="P57" s="859"/>
      <c r="Q57" s="859"/>
      <c r="R57" s="859"/>
      <c r="S57" s="859"/>
      <c r="T57" s="859"/>
      <c r="U57" s="859"/>
      <c r="V57" s="859"/>
      <c r="W57" s="859"/>
      <c r="X57" s="859"/>
      <c r="Y57" s="860"/>
      <c r="Z57" s="867"/>
      <c r="AA57" s="868"/>
      <c r="AB57" s="868"/>
      <c r="AC57" s="868"/>
      <c r="AD57" s="868"/>
      <c r="AE57" s="868"/>
      <c r="AF57" s="868"/>
      <c r="AG57" s="868"/>
      <c r="AH57" s="869"/>
    </row>
    <row r="58" spans="1:41" ht="9.75" customHeight="1">
      <c r="D58" s="858"/>
      <c r="E58" s="859"/>
      <c r="F58" s="859"/>
      <c r="G58" s="859"/>
      <c r="H58" s="859"/>
      <c r="I58" s="859"/>
      <c r="J58" s="859"/>
      <c r="K58" s="859"/>
      <c r="L58" s="859"/>
      <c r="M58" s="859"/>
      <c r="N58" s="859"/>
      <c r="O58" s="859"/>
      <c r="P58" s="859"/>
      <c r="Q58" s="859"/>
      <c r="R58" s="859"/>
      <c r="S58" s="859"/>
      <c r="T58" s="859"/>
      <c r="U58" s="859"/>
      <c r="V58" s="859"/>
      <c r="W58" s="859"/>
      <c r="X58" s="859"/>
      <c r="Y58" s="860"/>
      <c r="Z58" s="867"/>
      <c r="AA58" s="868"/>
      <c r="AB58" s="868"/>
      <c r="AC58" s="868"/>
      <c r="AD58" s="868"/>
      <c r="AE58" s="868"/>
      <c r="AF58" s="868"/>
      <c r="AG58" s="868"/>
      <c r="AH58" s="869"/>
    </row>
    <row r="59" spans="1:41" ht="24.6" customHeight="1">
      <c r="D59" s="861"/>
      <c r="E59" s="862"/>
      <c r="F59" s="862"/>
      <c r="G59" s="862"/>
      <c r="H59" s="862"/>
      <c r="I59" s="862"/>
      <c r="J59" s="862"/>
      <c r="K59" s="862"/>
      <c r="L59" s="862"/>
      <c r="M59" s="862"/>
      <c r="N59" s="862"/>
      <c r="O59" s="862"/>
      <c r="P59" s="862"/>
      <c r="Q59" s="862"/>
      <c r="R59" s="862"/>
      <c r="S59" s="862"/>
      <c r="T59" s="862"/>
      <c r="U59" s="862"/>
      <c r="V59" s="862"/>
      <c r="W59" s="862"/>
      <c r="X59" s="862"/>
      <c r="Y59" s="863"/>
      <c r="Z59" s="870"/>
      <c r="AA59" s="871"/>
      <c r="AB59" s="871"/>
      <c r="AC59" s="871"/>
      <c r="AD59" s="871"/>
      <c r="AE59" s="871"/>
      <c r="AF59" s="871"/>
      <c r="AG59" s="871"/>
      <c r="AH59" s="872"/>
      <c r="AI59" s="351" t="s">
        <v>540</v>
      </c>
      <c r="AJ59" s="352"/>
      <c r="AK59" s="352"/>
      <c r="AL59" s="352"/>
      <c r="AM59" s="352"/>
    </row>
    <row r="60" spans="1:4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41">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837" t="s">
        <v>112</v>
      </c>
      <c r="AA61" s="837"/>
      <c r="AB61" s="837"/>
      <c r="AC61" s="837"/>
      <c r="AD61" s="837"/>
      <c r="AE61" s="837"/>
      <c r="AF61" s="837"/>
      <c r="AG61" s="837"/>
      <c r="AH61" s="837"/>
    </row>
    <row r="62" spans="1:41">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41">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699" t="s">
        <v>113</v>
      </c>
      <c r="AA63" s="699"/>
      <c r="AB63" s="699"/>
      <c r="AC63" s="699"/>
      <c r="AD63" s="699"/>
      <c r="AE63" s="699"/>
      <c r="AF63" s="699"/>
      <c r="AG63" s="699"/>
      <c r="AH63" s="699"/>
    </row>
  </sheetData>
  <mergeCells count="64">
    <mergeCell ref="AI1:AT8"/>
    <mergeCell ref="J13:S16"/>
    <mergeCell ref="D13:I16"/>
    <mergeCell ref="D17:G20"/>
    <mergeCell ref="H17:K20"/>
    <mergeCell ref="L17:P20"/>
    <mergeCell ref="Q17:T18"/>
    <mergeCell ref="Q19:T20"/>
    <mergeCell ref="D1:AH2"/>
    <mergeCell ref="D3:AH4"/>
    <mergeCell ref="W6:AD7"/>
    <mergeCell ref="J5:R8"/>
    <mergeCell ref="E28:O28"/>
    <mergeCell ref="D21:G24"/>
    <mergeCell ref="D5:I8"/>
    <mergeCell ref="AE5:AH12"/>
    <mergeCell ref="D9:I12"/>
    <mergeCell ref="J9:AD12"/>
    <mergeCell ref="S5:V8"/>
    <mergeCell ref="Q21:T24"/>
    <mergeCell ref="U21:Y24"/>
    <mergeCell ref="Z17:AH20"/>
    <mergeCell ref="P28:AG28"/>
    <mergeCell ref="Z21:AH24"/>
    <mergeCell ref="Q26:W26"/>
    <mergeCell ref="X26:AD26"/>
    <mergeCell ref="E29:O30"/>
    <mergeCell ref="P29:AG30"/>
    <mergeCell ref="E31:O32"/>
    <mergeCell ref="P31:AG32"/>
    <mergeCell ref="E33:O34"/>
    <mergeCell ref="P33:AG34"/>
    <mergeCell ref="E35:O36"/>
    <mergeCell ref="P35:AG36"/>
    <mergeCell ref="E37:O38"/>
    <mergeCell ref="P37:AG38"/>
    <mergeCell ref="O41:R42"/>
    <mergeCell ref="S41:V42"/>
    <mergeCell ref="W41:Z42"/>
    <mergeCell ref="AA41:AD42"/>
    <mergeCell ref="AE41:AH42"/>
    <mergeCell ref="E44:K46"/>
    <mergeCell ref="Z61:AH61"/>
    <mergeCell ref="Z63:AH63"/>
    <mergeCell ref="E47:AC49"/>
    <mergeCell ref="AE48:AH49"/>
    <mergeCell ref="E50:AC52"/>
    <mergeCell ref="Z54:AH55"/>
    <mergeCell ref="D56:Y59"/>
    <mergeCell ref="Z56:AH59"/>
    <mergeCell ref="O43:R46"/>
    <mergeCell ref="S43:V46"/>
    <mergeCell ref="W43:Z46"/>
    <mergeCell ref="AA43:AD46"/>
    <mergeCell ref="AE43:AH46"/>
    <mergeCell ref="AJ23:AQ24"/>
    <mergeCell ref="AI10:AP11"/>
    <mergeCell ref="T13:AH16"/>
    <mergeCell ref="E25:L27"/>
    <mergeCell ref="M25:P27"/>
    <mergeCell ref="U18:Y18"/>
    <mergeCell ref="U19:Y19"/>
    <mergeCell ref="H21:K24"/>
    <mergeCell ref="L21:P24"/>
  </mergeCells>
  <phoneticPr fontId="45"/>
  <hyperlinks>
    <hyperlink ref="Z61:AH61" location="関係書類一覧表!Print_Area" display="関係書類一覧表!Print_Area" xr:uid="{C7997D96-955A-49D0-8CB0-A9FA73098EF1}"/>
    <hyperlink ref="Z63:AH63" location="'一括記入シート（最初に記入してください）'!A1" display="'一括記入シート（最初に記入してください）'!A1" xr:uid="{30C319C5-8CA5-4DE5-B4BA-60B52EC07BE6}"/>
  </hyperlinks>
  <pageMargins left="0.59027777777777779" right="0.19652777777777777" top="0.59027777777777779" bottom="0.39374999999999999" header="0.51180555555555562" footer="0.51180555555555562"/>
  <pageSetup paperSize="9" scale="99" firstPageNumber="4294963191"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98B7-D66F-4325-A037-380A135FB01B}">
  <sheetPr>
    <tabColor indexed="13"/>
  </sheetPr>
  <dimension ref="A1:AW161"/>
  <sheetViews>
    <sheetView topLeftCell="A29" workbookViewId="0">
      <selection activeCell="L6" sqref="L6"/>
    </sheetView>
  </sheetViews>
  <sheetFormatPr defaultRowHeight="13.2"/>
  <cols>
    <col min="1" max="34" width="2.6640625" customWidth="1"/>
    <col min="35" max="35" width="2.6640625" style="53" customWidth="1"/>
    <col min="36" max="49" width="9" style="53" bestFit="1" customWidth="1"/>
  </cols>
  <sheetData>
    <row r="1" spans="1:45">
      <c r="A1" t="s">
        <v>853</v>
      </c>
      <c r="AI1" s="351" t="s">
        <v>854</v>
      </c>
      <c r="AJ1" s="352"/>
      <c r="AK1" s="352"/>
    </row>
    <row r="2" spans="1:45" ht="13.2" customHeight="1">
      <c r="A2" s="964" t="s">
        <v>309</v>
      </c>
      <c r="B2" s="964"/>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1008" t="s">
        <v>486</v>
      </c>
      <c r="AJ2" s="1008"/>
      <c r="AK2" s="1008"/>
      <c r="AL2" s="1008"/>
      <c r="AM2" s="1008"/>
      <c r="AN2" s="1008"/>
      <c r="AO2" s="1008"/>
      <c r="AP2" s="1008"/>
      <c r="AQ2" s="1008"/>
      <c r="AR2" s="1008"/>
      <c r="AS2" s="1008"/>
    </row>
    <row r="3" spans="1:45" ht="13.2" customHeight="1">
      <c r="A3" s="964"/>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1008"/>
      <c r="AJ3" s="1008"/>
      <c r="AK3" s="1008"/>
      <c r="AL3" s="1008"/>
      <c r="AM3" s="1008"/>
      <c r="AN3" s="1008"/>
      <c r="AO3" s="1008"/>
      <c r="AP3" s="1008"/>
      <c r="AQ3" s="1008"/>
      <c r="AR3" s="1008"/>
      <c r="AS3" s="1008"/>
    </row>
    <row r="4" spans="1:45" ht="12.75" customHeight="1">
      <c r="A4" s="13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008"/>
      <c r="AJ4" s="1008"/>
      <c r="AK4" s="1008"/>
      <c r="AL4" s="1008"/>
      <c r="AM4" s="1008"/>
      <c r="AN4" s="1008"/>
      <c r="AO4" s="1008"/>
      <c r="AP4" s="1008"/>
      <c r="AQ4" s="1008"/>
      <c r="AR4" s="1008"/>
      <c r="AS4" s="1008"/>
    </row>
    <row r="5" spans="1:45" ht="16.5" customHeight="1">
      <c r="A5" s="1012" t="s">
        <v>115</v>
      </c>
      <c r="B5" s="1012"/>
      <c r="C5" s="1012"/>
      <c r="D5" s="1012"/>
      <c r="E5" s="1012"/>
      <c r="F5" s="1012"/>
      <c r="G5" s="849" t="s">
        <v>407</v>
      </c>
      <c r="H5" s="850"/>
      <c r="I5" s="850"/>
      <c r="J5" s="850"/>
      <c r="K5" s="850"/>
      <c r="L5" s="843" t="str">
        <f>IF(ISBLANK('一括記入シート（最初）'!$C$14),"",'一括記入シート（最初）'!$C$14)</f>
        <v>○○水土里会</v>
      </c>
      <c r="M5" s="843"/>
      <c r="N5" s="843"/>
      <c r="O5" s="843"/>
      <c r="P5" s="843"/>
      <c r="Q5" s="843"/>
      <c r="R5" s="843"/>
      <c r="S5" s="843"/>
      <c r="T5" s="843"/>
      <c r="U5" s="843"/>
      <c r="V5" s="843"/>
      <c r="W5" s="843"/>
      <c r="X5" s="190"/>
      <c r="Y5" s="190"/>
      <c r="Z5" s="190"/>
      <c r="AA5" s="190"/>
      <c r="AB5" s="190"/>
      <c r="AC5" s="190"/>
      <c r="AD5" s="190"/>
      <c r="AE5" s="190"/>
      <c r="AF5" s="190"/>
      <c r="AG5" s="190"/>
      <c r="AH5" s="191"/>
      <c r="AI5" s="985" t="s">
        <v>485</v>
      </c>
      <c r="AJ5" s="986"/>
      <c r="AK5" s="986"/>
      <c r="AL5" s="986"/>
      <c r="AM5" s="986"/>
      <c r="AN5" s="353"/>
    </row>
    <row r="6" spans="1:45" ht="7.5" customHeight="1">
      <c r="A6" s="1012"/>
      <c r="B6" s="1012"/>
      <c r="C6" s="1012"/>
      <c r="D6" s="1012"/>
      <c r="E6" s="1012"/>
      <c r="F6" s="1012"/>
      <c r="G6" s="192"/>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93"/>
      <c r="AI6" s="985"/>
      <c r="AJ6" s="986"/>
      <c r="AK6" s="986"/>
      <c r="AL6" s="986"/>
      <c r="AM6" s="986"/>
      <c r="AN6" s="353"/>
      <c r="AO6" s="353"/>
    </row>
    <row r="7" spans="1:45" ht="18" customHeight="1">
      <c r="A7" s="1012"/>
      <c r="B7" s="1012"/>
      <c r="C7" s="1012"/>
      <c r="D7" s="1012"/>
      <c r="E7" s="1012"/>
      <c r="F7" s="1012"/>
      <c r="G7" s="982" t="s">
        <v>487</v>
      </c>
      <c r="H7" s="983"/>
      <c r="I7" s="983"/>
      <c r="J7" s="983"/>
      <c r="K7" s="983"/>
      <c r="L7" s="953" t="s">
        <v>542</v>
      </c>
      <c r="M7" s="953"/>
      <c r="N7" s="846" t="str">
        <f>IF(ISBLANK('一括記入シート（最初）'!$C$39),"",'一括記入シート（最初）'!$C$39)</f>
        <v>〇〇</v>
      </c>
      <c r="O7" s="846"/>
      <c r="P7" s="846"/>
      <c r="Q7" s="846"/>
      <c r="R7" s="846"/>
      <c r="S7" s="846"/>
      <c r="T7" s="846"/>
      <c r="U7" s="846"/>
      <c r="V7" s="853" t="s">
        <v>469</v>
      </c>
      <c r="W7" s="853"/>
      <c r="X7" s="853" t="str">
        <f>IF(ISBLANK('一括記入シート（最初）'!$C$40),"",'一括記入シート（最初）'!$C$40)</f>
        <v>○○○○</v>
      </c>
      <c r="Y7" s="853"/>
      <c r="Z7" s="853"/>
      <c r="AA7" s="853"/>
      <c r="AB7" s="853"/>
      <c r="AC7" s="853"/>
      <c r="AD7" s="853"/>
      <c r="AE7" s="853"/>
      <c r="AF7" s="853"/>
      <c r="AG7" s="168"/>
      <c r="AH7" s="194"/>
      <c r="AI7" s="985"/>
      <c r="AJ7" s="986"/>
      <c r="AK7" s="986"/>
      <c r="AL7" s="986"/>
      <c r="AM7" s="986"/>
      <c r="AN7" s="353"/>
      <c r="AO7" s="353"/>
    </row>
    <row r="8" spans="1:45" ht="14.4">
      <c r="A8" s="1012" t="s">
        <v>116</v>
      </c>
      <c r="B8" s="1012"/>
      <c r="C8" s="1012"/>
      <c r="D8" s="1012"/>
      <c r="E8" s="1012"/>
      <c r="F8" s="1012"/>
      <c r="G8" s="1009" t="s">
        <v>308</v>
      </c>
      <c r="H8" s="1010"/>
      <c r="I8" s="1002">
        <v>7</v>
      </c>
      <c r="J8" s="1002"/>
      <c r="K8" s="195" t="s">
        <v>70</v>
      </c>
      <c r="L8" s="1002"/>
      <c r="M8" s="1002"/>
      <c r="N8" s="195" t="s">
        <v>71</v>
      </c>
      <c r="O8" s="1002"/>
      <c r="P8" s="1002"/>
      <c r="Q8" s="196" t="s">
        <v>72</v>
      </c>
      <c r="R8" s="1012" t="s">
        <v>295</v>
      </c>
      <c r="S8" s="1012"/>
      <c r="T8" s="1012"/>
      <c r="U8" s="1012"/>
      <c r="V8" s="1012"/>
      <c r="W8" s="1012"/>
      <c r="X8" s="1009" t="s">
        <v>308</v>
      </c>
      <c r="Y8" s="1010"/>
      <c r="Z8" s="1002">
        <v>7</v>
      </c>
      <c r="AA8" s="1002"/>
      <c r="AB8" s="195" t="s">
        <v>70</v>
      </c>
      <c r="AC8" s="1002"/>
      <c r="AD8" s="1002"/>
      <c r="AE8" s="195" t="s">
        <v>71</v>
      </c>
      <c r="AF8" s="1002"/>
      <c r="AG8" s="1002"/>
      <c r="AH8" s="196" t="s">
        <v>72</v>
      </c>
      <c r="AI8" s="351" t="s">
        <v>299</v>
      </c>
      <c r="AJ8" s="352"/>
      <c r="AK8" s="352"/>
      <c r="AL8" s="352"/>
      <c r="AM8" s="352"/>
      <c r="AN8" s="352"/>
      <c r="AO8" s="352"/>
    </row>
    <row r="9" spans="1:45" ht="14.4">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row>
    <row r="10" spans="1:45" ht="14.4">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row>
    <row r="11" spans="1:45" ht="14.4">
      <c r="A11" s="1013" t="s">
        <v>300</v>
      </c>
      <c r="B11" s="1013"/>
      <c r="C11" s="1003" t="str">
        <f>IF(ISBLANK('一括記入シート（最初）'!$C$41),"",'一括記入シート（最初）'!$C$41)</f>
        <v>代表</v>
      </c>
      <c r="D11" s="1004"/>
      <c r="E11" s="1005"/>
      <c r="F11" s="1003" t="str">
        <f>IF(ISBLANK('一括記入シート（最初）'!$C$42),"",'一括記入シート（最初）'!$C$42)</f>
        <v>副代表</v>
      </c>
      <c r="G11" s="1004"/>
      <c r="H11" s="1005"/>
      <c r="I11" s="1003" t="str">
        <f>IF(ISBLANK('一括記入シート（最初）'!$C$43),"",'一括記入シート（最初）'!$C$43)</f>
        <v>事務局長</v>
      </c>
      <c r="J11" s="1004"/>
      <c r="K11" s="1005"/>
      <c r="L11" s="1003" t="str">
        <f>IF(ISBLANK('一括記入シート（最初）'!$C$44),"",'一括記入シート（最初）'!$C$44)</f>
        <v>会計</v>
      </c>
      <c r="M11" s="1004"/>
      <c r="N11" s="1005"/>
      <c r="O11" s="1003" t="str">
        <f>IF(ISBLANK('一括記入シート（最初）'!$C$45),"",'一括記入シート（最初）'!$C$45)</f>
        <v>　担当者（工事）</v>
      </c>
      <c r="P11" s="1004"/>
      <c r="Q11" s="1005"/>
      <c r="R11" s="1003" t="str">
        <f>IF(ISBLANK('一括記入シート（最初）'!$C$46),"",'一括記入シート（最初）'!$C$46)</f>
        <v/>
      </c>
      <c r="S11" s="1004"/>
      <c r="T11" s="1005"/>
      <c r="U11" s="1003" t="str">
        <f>IF(ISBLANK('一括記入シート（最初）'!$C$47),"",'一括記入シート（最初）'!$C$47)</f>
        <v/>
      </c>
      <c r="V11" s="1004"/>
      <c r="W11" s="1005"/>
      <c r="X11" s="1003" t="str">
        <f>IF(ISBLANK('一括記入シート（最初）'!$C$48),"",'一括記入シート（最初）'!$C$48)</f>
        <v/>
      </c>
      <c r="Y11" s="1004"/>
      <c r="Z11" s="1005"/>
      <c r="AA11" s="1003" t="str">
        <f>IF(ISBLANK('一括記入シート（最初）'!$C$49),"",'一括記入シート（最初）'!$C$49)</f>
        <v/>
      </c>
      <c r="AB11" s="1004"/>
      <c r="AC11" s="1005"/>
      <c r="AD11" s="1003" t="str">
        <f>IF(ISBLANK('一括記入シート（最初）'!$C$50),"",'一括記入シート（最初）'!$C$50)</f>
        <v/>
      </c>
      <c r="AE11" s="1004"/>
      <c r="AF11" s="1005"/>
      <c r="AG11" s="165"/>
      <c r="AH11" s="165"/>
      <c r="AI11" s="977"/>
      <c r="AJ11" s="977"/>
      <c r="AK11" s="977"/>
      <c r="AL11" s="977"/>
      <c r="AM11" s="977"/>
      <c r="AN11" s="977"/>
    </row>
    <row r="12" spans="1:45" ht="14.4">
      <c r="A12" s="1013"/>
      <c r="B12" s="1013"/>
      <c r="C12" s="1006"/>
      <c r="D12" s="1006"/>
      <c r="E12" s="1006"/>
      <c r="F12" s="1006"/>
      <c r="G12" s="1006"/>
      <c r="H12" s="1006"/>
      <c r="I12" s="1006"/>
      <c r="J12" s="1006"/>
      <c r="K12" s="1006"/>
      <c r="L12" s="1006"/>
      <c r="M12" s="1006"/>
      <c r="N12" s="1006"/>
      <c r="O12" s="1006"/>
      <c r="P12" s="1006"/>
      <c r="Q12" s="1006"/>
      <c r="R12" s="1006"/>
      <c r="S12" s="1006"/>
      <c r="T12" s="1006"/>
      <c r="U12" s="1006"/>
      <c r="V12" s="1006"/>
      <c r="W12" s="1006"/>
      <c r="X12" s="1006"/>
      <c r="Y12" s="1006"/>
      <c r="Z12" s="1006"/>
      <c r="AA12" s="1006"/>
      <c r="AB12" s="1006"/>
      <c r="AC12" s="1006"/>
      <c r="AD12" s="1006"/>
      <c r="AE12" s="1006"/>
      <c r="AF12" s="1006"/>
      <c r="AG12" s="147"/>
      <c r="AH12" s="147"/>
      <c r="AI12" s="977"/>
      <c r="AJ12" s="977"/>
      <c r="AK12" s="977"/>
      <c r="AL12" s="977"/>
      <c r="AM12" s="977"/>
      <c r="AN12" s="977"/>
    </row>
    <row r="13" spans="1:45" ht="14.4">
      <c r="A13" s="1013"/>
      <c r="B13" s="1013"/>
      <c r="C13" s="1006"/>
      <c r="D13" s="1006"/>
      <c r="E13" s="1006"/>
      <c r="F13" s="1006"/>
      <c r="G13" s="1006"/>
      <c r="H13" s="1006"/>
      <c r="I13" s="1006"/>
      <c r="J13" s="1006"/>
      <c r="K13" s="1006"/>
      <c r="L13" s="1006"/>
      <c r="M13" s="1006"/>
      <c r="N13" s="1006"/>
      <c r="O13" s="1006"/>
      <c r="P13" s="1006"/>
      <c r="Q13" s="1006"/>
      <c r="R13" s="1006"/>
      <c r="S13" s="1006"/>
      <c r="T13" s="1006"/>
      <c r="U13" s="1006"/>
      <c r="V13" s="1006"/>
      <c r="W13" s="1006"/>
      <c r="X13" s="1006"/>
      <c r="Y13" s="1006"/>
      <c r="Z13" s="1006"/>
      <c r="AA13" s="1006"/>
      <c r="AB13" s="1006"/>
      <c r="AC13" s="1006"/>
      <c r="AD13" s="1006"/>
      <c r="AE13" s="1006"/>
      <c r="AF13" s="1006"/>
      <c r="AG13" s="147"/>
      <c r="AH13" s="147"/>
    </row>
    <row r="14" spans="1:45" ht="14.4">
      <c r="A14" s="1013"/>
      <c r="B14" s="1013"/>
      <c r="C14" s="1006"/>
      <c r="D14" s="1006"/>
      <c r="E14" s="1006"/>
      <c r="F14" s="1006"/>
      <c r="G14" s="1006"/>
      <c r="H14" s="1006"/>
      <c r="I14" s="1006"/>
      <c r="J14" s="1006"/>
      <c r="K14" s="1006"/>
      <c r="L14" s="1006"/>
      <c r="M14" s="1006"/>
      <c r="N14" s="1006"/>
      <c r="O14" s="1006"/>
      <c r="P14" s="1006"/>
      <c r="Q14" s="1006"/>
      <c r="R14" s="1006"/>
      <c r="S14" s="1006"/>
      <c r="T14" s="1006"/>
      <c r="U14" s="1006"/>
      <c r="V14" s="1006"/>
      <c r="W14" s="1006"/>
      <c r="X14" s="1006"/>
      <c r="Y14" s="1006"/>
      <c r="Z14" s="1006"/>
      <c r="AA14" s="1006"/>
      <c r="AB14" s="1006"/>
      <c r="AC14" s="1006"/>
      <c r="AD14" s="1006"/>
      <c r="AE14" s="1006"/>
      <c r="AF14" s="1006"/>
      <c r="AG14" s="147"/>
      <c r="AH14" s="147"/>
    </row>
    <row r="15" spans="1:45" ht="14.4">
      <c r="A15" s="1013"/>
      <c r="B15" s="1013"/>
      <c r="C15" s="1006"/>
      <c r="D15" s="1006"/>
      <c r="E15" s="1006"/>
      <c r="F15" s="1006"/>
      <c r="G15" s="1006"/>
      <c r="H15" s="1006"/>
      <c r="I15" s="1006"/>
      <c r="J15" s="1006"/>
      <c r="K15" s="1006"/>
      <c r="L15" s="1006"/>
      <c r="M15" s="1006"/>
      <c r="N15" s="1006"/>
      <c r="O15" s="1006"/>
      <c r="P15" s="1006"/>
      <c r="Q15" s="1006"/>
      <c r="R15" s="1006"/>
      <c r="S15" s="1006"/>
      <c r="T15" s="1006"/>
      <c r="U15" s="1006"/>
      <c r="V15" s="1006"/>
      <c r="W15" s="1006"/>
      <c r="X15" s="1006"/>
      <c r="Y15" s="1006"/>
      <c r="Z15" s="1006"/>
      <c r="AA15" s="1006"/>
      <c r="AB15" s="1006"/>
      <c r="AC15" s="1006"/>
      <c r="AD15" s="1006"/>
      <c r="AE15" s="1006"/>
      <c r="AF15" s="1006"/>
      <c r="AG15" s="147"/>
      <c r="AH15" s="147"/>
    </row>
    <row r="16" spans="1:45" ht="14.4">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row>
    <row r="17" spans="1:39" ht="14.4">
      <c r="A17" s="1026" t="s">
        <v>118</v>
      </c>
      <c r="B17" s="1026"/>
      <c r="C17" s="1026"/>
      <c r="D17" s="1026"/>
      <c r="E17" s="1026"/>
      <c r="F17" s="1026"/>
      <c r="G17" s="1026"/>
      <c r="H17" s="1026"/>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row>
    <row r="18" spans="1:39">
      <c r="A18" s="1048" t="s">
        <v>119</v>
      </c>
      <c r="B18" s="1048"/>
      <c r="C18" s="1048"/>
      <c r="D18" s="1048"/>
      <c r="E18" s="1048"/>
      <c r="F18" s="1048"/>
      <c r="G18" s="1048"/>
      <c r="H18" s="1048"/>
      <c r="I18" s="1048"/>
      <c r="J18" s="1035">
        <f>IF(ISBLANK('一括記入シート（最初）'!$D$51),"",'一括記入シート（最初）'!$D$51)</f>
        <v>500000</v>
      </c>
      <c r="K18" s="1035"/>
      <c r="L18" s="1035"/>
      <c r="M18" s="1035"/>
      <c r="N18" s="1035"/>
      <c r="O18" s="1035"/>
      <c r="P18" s="1035"/>
      <c r="Q18" s="1035"/>
      <c r="R18" s="1035"/>
      <c r="S18" s="1035"/>
      <c r="T18" s="1035"/>
      <c r="U18" s="1035"/>
      <c r="V18" s="1035"/>
      <c r="W18" s="1035"/>
      <c r="X18" s="1035"/>
      <c r="Y18" s="979" t="s">
        <v>776</v>
      </c>
      <c r="Z18" s="980"/>
      <c r="AA18" s="980"/>
      <c r="AB18" s="980"/>
      <c r="AC18" s="981"/>
      <c r="AD18" s="1007" t="str">
        <f>IF(ISBLANK('一括記入シート（最初）'!$C$18),"",'一括記入シート（最初）'!$C$18)</f>
        <v/>
      </c>
      <c r="AE18" s="1007"/>
      <c r="AF18" s="1007"/>
      <c r="AG18" s="1007"/>
      <c r="AH18" s="1007"/>
      <c r="AI18" s="61"/>
    </row>
    <row r="19" spans="1:39">
      <c r="A19" s="1048"/>
      <c r="B19" s="1048"/>
      <c r="C19" s="1048"/>
      <c r="D19" s="1048"/>
      <c r="E19" s="1048"/>
      <c r="F19" s="1048"/>
      <c r="G19" s="1048"/>
      <c r="H19" s="1048"/>
      <c r="I19" s="1048"/>
      <c r="J19" s="1035"/>
      <c r="K19" s="1035"/>
      <c r="L19" s="1035"/>
      <c r="M19" s="1035"/>
      <c r="N19" s="1035"/>
      <c r="O19" s="1035"/>
      <c r="P19" s="1035"/>
      <c r="Q19" s="1035"/>
      <c r="R19" s="1035"/>
      <c r="S19" s="1035"/>
      <c r="T19" s="1035"/>
      <c r="U19" s="1035"/>
      <c r="V19" s="1035"/>
      <c r="W19" s="1035"/>
      <c r="X19" s="1035"/>
      <c r="Y19" s="982"/>
      <c r="Z19" s="983"/>
      <c r="AA19" s="983"/>
      <c r="AB19" s="983"/>
      <c r="AC19" s="984"/>
      <c r="AD19" s="1007"/>
      <c r="AE19" s="1007"/>
      <c r="AF19" s="1007"/>
      <c r="AG19" s="1007"/>
      <c r="AH19" s="1007"/>
      <c r="AJ19" s="354"/>
      <c r="AK19" s="354"/>
      <c r="AL19" s="354"/>
      <c r="AM19" s="354"/>
    </row>
    <row r="20" spans="1:39" ht="13.5" customHeight="1">
      <c r="A20" s="1014" t="s">
        <v>120</v>
      </c>
      <c r="B20" s="1014"/>
      <c r="C20" s="1014"/>
      <c r="D20" s="1014"/>
      <c r="E20" s="1014"/>
      <c r="F20" s="1014"/>
      <c r="G20" s="1014"/>
      <c r="H20" s="1014"/>
      <c r="I20" s="1014"/>
      <c r="J20" s="1035">
        <f>IF(ISBLANK('一括記入シート（最初）'!$D$52),"",'一括記入シート（最初）'!$D$52)</f>
        <v>454545.45454545453</v>
      </c>
      <c r="K20" s="1035"/>
      <c r="L20" s="1035"/>
      <c r="M20" s="1035"/>
      <c r="N20" s="1035"/>
      <c r="O20" s="1035"/>
      <c r="P20" s="1035"/>
      <c r="Q20" s="1035"/>
      <c r="R20" s="1035"/>
      <c r="S20" s="1035"/>
      <c r="T20" s="1035"/>
      <c r="U20" s="1035"/>
      <c r="V20" s="1035"/>
      <c r="W20" s="1035"/>
      <c r="X20" s="1035"/>
      <c r="Y20" s="1015" t="s">
        <v>777</v>
      </c>
      <c r="Z20" s="1016"/>
      <c r="AA20" s="1016"/>
      <c r="AB20" s="1016"/>
      <c r="AC20" s="1017"/>
      <c r="AD20" s="1060"/>
      <c r="AE20" s="1060"/>
      <c r="AF20" s="1060"/>
      <c r="AG20" s="1060"/>
      <c r="AH20" s="1060"/>
      <c r="AI20" s="987" t="s">
        <v>121</v>
      </c>
      <c r="AJ20" s="988"/>
      <c r="AK20" s="988"/>
      <c r="AL20" s="988"/>
      <c r="AM20" s="988"/>
    </row>
    <row r="21" spans="1:39" ht="13.5" customHeight="1">
      <c r="A21" s="1014"/>
      <c r="B21" s="1014"/>
      <c r="C21" s="1014"/>
      <c r="D21" s="1014"/>
      <c r="E21" s="1014"/>
      <c r="F21" s="1014"/>
      <c r="G21" s="1014"/>
      <c r="H21" s="1014"/>
      <c r="I21" s="1014"/>
      <c r="J21" s="1035"/>
      <c r="K21" s="1035"/>
      <c r="L21" s="1035"/>
      <c r="M21" s="1035"/>
      <c r="N21" s="1035"/>
      <c r="O21" s="1035"/>
      <c r="P21" s="1035"/>
      <c r="Q21" s="1035"/>
      <c r="R21" s="1035"/>
      <c r="S21" s="1035"/>
      <c r="T21" s="1035"/>
      <c r="U21" s="1035"/>
      <c r="V21" s="1035"/>
      <c r="W21" s="1035"/>
      <c r="X21" s="1035"/>
      <c r="Y21" s="1018"/>
      <c r="Z21" s="1019"/>
      <c r="AA21" s="1019"/>
      <c r="AB21" s="1019"/>
      <c r="AC21" s="1020"/>
      <c r="AD21" s="1060"/>
      <c r="AE21" s="1060"/>
      <c r="AF21" s="1060"/>
      <c r="AG21" s="1060"/>
      <c r="AH21" s="1060"/>
      <c r="AI21" s="987"/>
      <c r="AJ21" s="988"/>
      <c r="AK21" s="988"/>
      <c r="AL21" s="988"/>
      <c r="AM21" s="988"/>
    </row>
    <row r="22" spans="1:39" ht="13.5" customHeight="1">
      <c r="A22" s="1014" t="s">
        <v>122</v>
      </c>
      <c r="B22" s="1014"/>
      <c r="C22" s="1014"/>
      <c r="D22" s="1014"/>
      <c r="E22" s="1014"/>
      <c r="F22" s="1014"/>
      <c r="G22" s="1014"/>
      <c r="H22" s="1014"/>
      <c r="I22" s="1014"/>
      <c r="J22" s="1035">
        <f>IF(ISBLANK('一括記入シート（最初）'!$D$53),"",'一括記入シート（最初）'!$D$53)</f>
        <v>45454.54545454547</v>
      </c>
      <c r="K22" s="1035"/>
      <c r="L22" s="1035"/>
      <c r="M22" s="1035"/>
      <c r="N22" s="1035"/>
      <c r="O22" s="1035"/>
      <c r="P22" s="1035"/>
      <c r="Q22" s="1035"/>
      <c r="R22" s="1035"/>
      <c r="S22" s="1035"/>
      <c r="T22" s="1035"/>
      <c r="U22" s="1035"/>
      <c r="V22" s="1035"/>
      <c r="W22" s="1035"/>
      <c r="X22" s="1035"/>
      <c r="Y22" s="4"/>
      <c r="AC22" s="21"/>
      <c r="AD22" s="989"/>
      <c r="AE22" s="704"/>
      <c r="AF22" s="704"/>
      <c r="AG22" s="704"/>
      <c r="AH22" s="990"/>
    </row>
    <row r="23" spans="1:39" ht="13.5" customHeight="1">
      <c r="A23" s="1014"/>
      <c r="B23" s="1014"/>
      <c r="C23" s="1014"/>
      <c r="D23" s="1014"/>
      <c r="E23" s="1014"/>
      <c r="F23" s="1014"/>
      <c r="G23" s="1014"/>
      <c r="H23" s="1014"/>
      <c r="I23" s="1014"/>
      <c r="J23" s="1035"/>
      <c r="K23" s="1035"/>
      <c r="L23" s="1035"/>
      <c r="M23" s="1035"/>
      <c r="N23" s="1035"/>
      <c r="O23" s="1035"/>
      <c r="P23" s="1035"/>
      <c r="Q23" s="1035"/>
      <c r="R23" s="1035"/>
      <c r="S23" s="1035"/>
      <c r="T23" s="1035"/>
      <c r="U23" s="1035"/>
      <c r="V23" s="1035"/>
      <c r="W23" s="1035"/>
      <c r="X23" s="1035"/>
      <c r="Y23" s="4"/>
      <c r="AC23" s="21"/>
      <c r="AD23" s="989"/>
      <c r="AE23" s="704"/>
      <c r="AF23" s="704"/>
      <c r="AG23" s="704"/>
      <c r="AH23" s="990"/>
    </row>
    <row r="24" spans="1:39" ht="14.4">
      <c r="A24" s="1057" t="s">
        <v>114</v>
      </c>
      <c r="B24" s="1031"/>
      <c r="C24" s="1031"/>
      <c r="D24" s="1031"/>
      <c r="E24" s="1032"/>
      <c r="F24" s="1049" t="s">
        <v>1074</v>
      </c>
      <c r="G24" s="1050"/>
      <c r="H24" s="1050"/>
      <c r="I24" s="1050"/>
      <c r="J24" s="1050"/>
      <c r="K24" s="1050"/>
      <c r="L24" s="1050"/>
      <c r="M24" s="1050"/>
      <c r="N24" s="1050"/>
      <c r="O24" s="1050"/>
      <c r="P24" s="1050"/>
      <c r="Q24" s="1050"/>
      <c r="R24" s="1050"/>
      <c r="S24" s="1050"/>
      <c r="T24" s="1050"/>
      <c r="U24" s="1050"/>
      <c r="V24" s="1050"/>
      <c r="W24" s="1050"/>
      <c r="X24" s="1051"/>
      <c r="Y24" s="192"/>
      <c r="Z24" s="147"/>
      <c r="AA24" s="147"/>
      <c r="AB24" s="147"/>
      <c r="AC24" s="193"/>
      <c r="AD24" s="1000"/>
      <c r="AE24" s="697"/>
      <c r="AF24" s="697"/>
      <c r="AG24" s="697"/>
      <c r="AH24" s="1001"/>
      <c r="AI24" s="62"/>
    </row>
    <row r="25" spans="1:39" ht="14.4">
      <c r="A25" s="1000"/>
      <c r="B25" s="697"/>
      <c r="C25" s="697"/>
      <c r="D25" s="697"/>
      <c r="E25" s="1001"/>
      <c r="F25" s="1052"/>
      <c r="G25" s="1053"/>
      <c r="H25" s="1053"/>
      <c r="I25" s="1053"/>
      <c r="J25" s="1053"/>
      <c r="K25" s="1053"/>
      <c r="L25" s="1053"/>
      <c r="M25" s="1053"/>
      <c r="N25" s="1053"/>
      <c r="O25" s="1053"/>
      <c r="P25" s="1053"/>
      <c r="Q25" s="1053"/>
      <c r="R25" s="1053"/>
      <c r="S25" s="1053"/>
      <c r="T25" s="1053"/>
      <c r="U25" s="1053"/>
      <c r="V25" s="1053"/>
      <c r="W25" s="1053"/>
      <c r="X25" s="1054"/>
      <c r="Y25" s="192"/>
      <c r="Z25" s="147"/>
      <c r="AA25" s="147"/>
      <c r="AB25" s="147"/>
      <c r="AC25" s="193"/>
      <c r="AD25" s="1000"/>
      <c r="AE25" s="697"/>
      <c r="AF25" s="697"/>
      <c r="AG25" s="697"/>
      <c r="AH25" s="1001"/>
    </row>
    <row r="26" spans="1:39" ht="14.4">
      <c r="A26" s="1011" t="s">
        <v>123</v>
      </c>
      <c r="B26" s="697"/>
      <c r="C26" s="697"/>
      <c r="D26" s="697"/>
      <c r="E26" s="1001"/>
      <c r="F26" s="1055" t="s">
        <v>124</v>
      </c>
      <c r="G26" s="1053"/>
      <c r="H26" s="1053"/>
      <c r="I26" s="1053"/>
      <c r="J26" s="1053"/>
      <c r="K26" s="1053"/>
      <c r="L26" s="1053"/>
      <c r="M26" s="1053"/>
      <c r="N26" s="1053"/>
      <c r="O26" s="1053"/>
      <c r="P26" s="1053"/>
      <c r="Q26" s="1053"/>
      <c r="R26" s="1053"/>
      <c r="S26" s="1053"/>
      <c r="T26" s="1053"/>
      <c r="U26" s="1053"/>
      <c r="V26" s="1053"/>
      <c r="W26" s="1053"/>
      <c r="X26" s="1054"/>
      <c r="Y26" s="192"/>
      <c r="Z26" s="147"/>
      <c r="AA26" s="147"/>
      <c r="AB26" s="147"/>
      <c r="AC26" s="193"/>
      <c r="AD26" s="1000"/>
      <c r="AE26" s="697"/>
      <c r="AF26" s="697"/>
      <c r="AG26" s="697"/>
      <c r="AH26" s="1001"/>
    </row>
    <row r="27" spans="1:39" ht="14.4">
      <c r="A27" s="1000"/>
      <c r="B27" s="697"/>
      <c r="C27" s="697"/>
      <c r="D27" s="697"/>
      <c r="E27" s="1001"/>
      <c r="F27" s="1052"/>
      <c r="G27" s="1053"/>
      <c r="H27" s="1053"/>
      <c r="I27" s="1053"/>
      <c r="J27" s="1053"/>
      <c r="K27" s="1053"/>
      <c r="L27" s="1053"/>
      <c r="M27" s="1053"/>
      <c r="N27" s="1053"/>
      <c r="O27" s="1053"/>
      <c r="P27" s="1053"/>
      <c r="Q27" s="1053"/>
      <c r="R27" s="1053"/>
      <c r="S27" s="1053"/>
      <c r="T27" s="1053"/>
      <c r="U27" s="1053"/>
      <c r="V27" s="1053"/>
      <c r="W27" s="1053"/>
      <c r="X27" s="1054"/>
      <c r="Y27" s="192" t="s">
        <v>125</v>
      </c>
      <c r="Z27" s="147"/>
      <c r="AA27" s="147"/>
      <c r="AB27" s="147"/>
      <c r="AC27" s="193"/>
      <c r="AD27" s="1000" t="s">
        <v>126</v>
      </c>
      <c r="AE27" s="697"/>
      <c r="AF27" s="697"/>
      <c r="AG27" s="697"/>
      <c r="AH27" s="1001"/>
    </row>
    <row r="28" spans="1:39" ht="14.4" customHeight="1">
      <c r="A28" s="1011" t="s">
        <v>127</v>
      </c>
      <c r="B28" s="697"/>
      <c r="C28" s="697"/>
      <c r="D28" s="697"/>
      <c r="E28" s="1001"/>
      <c r="F28" s="994" t="s">
        <v>1083</v>
      </c>
      <c r="G28" s="995"/>
      <c r="H28" s="995"/>
      <c r="I28" s="995"/>
      <c r="J28" s="995"/>
      <c r="K28" s="995"/>
      <c r="L28" s="995"/>
      <c r="M28" s="995"/>
      <c r="N28" s="995"/>
      <c r="O28" s="995"/>
      <c r="P28" s="995"/>
      <c r="Q28" s="995"/>
      <c r="R28" s="995"/>
      <c r="S28" s="995"/>
      <c r="T28" s="995"/>
      <c r="U28" s="995"/>
      <c r="V28" s="995"/>
      <c r="W28" s="995"/>
      <c r="X28" s="996"/>
      <c r="Y28" s="192"/>
      <c r="Z28" s="147"/>
      <c r="AA28" s="147"/>
      <c r="AB28" s="147"/>
      <c r="AC28" s="193"/>
      <c r="AD28" s="1000"/>
      <c r="AE28" s="697"/>
      <c r="AF28" s="697"/>
      <c r="AG28" s="697"/>
      <c r="AH28" s="1001"/>
      <c r="AI28" s="62"/>
    </row>
    <row r="29" spans="1:39" ht="14.4">
      <c r="A29" s="1027"/>
      <c r="B29" s="1026"/>
      <c r="C29" s="1026"/>
      <c r="D29" s="1026"/>
      <c r="E29" s="1028"/>
      <c r="F29" s="997"/>
      <c r="G29" s="998"/>
      <c r="H29" s="998"/>
      <c r="I29" s="998"/>
      <c r="J29" s="998"/>
      <c r="K29" s="998"/>
      <c r="L29" s="998"/>
      <c r="M29" s="998"/>
      <c r="N29" s="998"/>
      <c r="O29" s="998"/>
      <c r="P29" s="998"/>
      <c r="Q29" s="998"/>
      <c r="R29" s="998"/>
      <c r="S29" s="998"/>
      <c r="T29" s="998"/>
      <c r="U29" s="998"/>
      <c r="V29" s="998"/>
      <c r="W29" s="998"/>
      <c r="X29" s="999"/>
      <c r="Y29" s="192"/>
      <c r="Z29" s="147"/>
      <c r="AA29" s="147"/>
      <c r="AB29" s="147"/>
      <c r="AC29" s="193"/>
      <c r="AD29" s="1000"/>
      <c r="AE29" s="697"/>
      <c r="AF29" s="697"/>
      <c r="AG29" s="697"/>
      <c r="AH29" s="1001"/>
    </row>
    <row r="30" spans="1:39" ht="14.4">
      <c r="A30" s="1038" t="s">
        <v>129</v>
      </c>
      <c r="B30" s="1006"/>
      <c r="C30" s="1006"/>
      <c r="D30" s="1006"/>
      <c r="E30" s="1006"/>
      <c r="F30" s="994" t="s">
        <v>43</v>
      </c>
      <c r="G30" s="995"/>
      <c r="H30" s="995"/>
      <c r="I30" s="995"/>
      <c r="J30" s="995"/>
      <c r="K30" s="995"/>
      <c r="L30" s="995"/>
      <c r="M30" s="995"/>
      <c r="N30" s="995"/>
      <c r="O30" s="995"/>
      <c r="P30" s="995"/>
      <c r="Q30" s="995"/>
      <c r="R30" s="995"/>
      <c r="S30" s="995"/>
      <c r="T30" s="995"/>
      <c r="U30" s="995"/>
      <c r="V30" s="995"/>
      <c r="W30" s="995"/>
      <c r="X30" s="996"/>
      <c r="Y30" s="192"/>
      <c r="Z30" s="147"/>
      <c r="AA30" s="147"/>
      <c r="AB30" s="147"/>
      <c r="AC30" s="193"/>
      <c r="AD30" s="1000"/>
      <c r="AE30" s="697"/>
      <c r="AF30" s="697"/>
      <c r="AG30" s="697"/>
      <c r="AH30" s="1001"/>
      <c r="AI30" s="62"/>
    </row>
    <row r="31" spans="1:39" ht="14.4">
      <c r="A31" s="1006"/>
      <c r="B31" s="1006"/>
      <c r="C31" s="1006"/>
      <c r="D31" s="1006"/>
      <c r="E31" s="1006"/>
      <c r="F31" s="997"/>
      <c r="G31" s="998"/>
      <c r="H31" s="998"/>
      <c r="I31" s="998"/>
      <c r="J31" s="998"/>
      <c r="K31" s="998"/>
      <c r="L31" s="998"/>
      <c r="M31" s="998"/>
      <c r="N31" s="998"/>
      <c r="O31" s="998"/>
      <c r="P31" s="998"/>
      <c r="Q31" s="998"/>
      <c r="R31" s="998"/>
      <c r="S31" s="998"/>
      <c r="T31" s="998"/>
      <c r="U31" s="998"/>
      <c r="V31" s="998"/>
      <c r="W31" s="998"/>
      <c r="X31" s="999"/>
      <c r="Y31" s="192"/>
      <c r="Z31" s="147"/>
      <c r="AA31" s="147"/>
      <c r="AB31" s="147"/>
      <c r="AC31" s="193"/>
      <c r="AD31" s="1000"/>
      <c r="AE31" s="697"/>
      <c r="AF31" s="697"/>
      <c r="AG31" s="697"/>
      <c r="AH31" s="1001"/>
      <c r="AI31" s="62"/>
    </row>
    <row r="32" spans="1:39" ht="14.4">
      <c r="A32" s="1006"/>
      <c r="B32" s="1006"/>
      <c r="C32" s="1006"/>
      <c r="D32" s="1006"/>
      <c r="E32" s="1006"/>
      <c r="F32" s="997"/>
      <c r="G32" s="998"/>
      <c r="H32" s="998"/>
      <c r="I32" s="998"/>
      <c r="J32" s="998"/>
      <c r="K32" s="998"/>
      <c r="L32" s="998"/>
      <c r="M32" s="998"/>
      <c r="N32" s="998"/>
      <c r="O32" s="998"/>
      <c r="P32" s="998"/>
      <c r="Q32" s="998"/>
      <c r="R32" s="998"/>
      <c r="S32" s="998"/>
      <c r="T32" s="998"/>
      <c r="U32" s="998"/>
      <c r="V32" s="998"/>
      <c r="W32" s="998"/>
      <c r="X32" s="999"/>
      <c r="Y32" s="192"/>
      <c r="Z32" s="147"/>
      <c r="AA32" s="147"/>
      <c r="AB32" s="147"/>
      <c r="AC32" s="193"/>
      <c r="AD32" s="1000"/>
      <c r="AE32" s="697"/>
      <c r="AF32" s="697"/>
      <c r="AG32" s="697"/>
      <c r="AH32" s="1001"/>
    </row>
    <row r="33" spans="1:39" ht="14.4">
      <c r="A33" s="1006"/>
      <c r="B33" s="1006"/>
      <c r="C33" s="1006"/>
      <c r="D33" s="1006"/>
      <c r="E33" s="1006"/>
      <c r="F33" s="1039"/>
      <c r="G33" s="1040"/>
      <c r="H33" s="1040"/>
      <c r="I33" s="1040"/>
      <c r="J33" s="1040"/>
      <c r="K33" s="1040"/>
      <c r="L33" s="1040"/>
      <c r="M33" s="1040"/>
      <c r="N33" s="1040"/>
      <c r="O33" s="1040"/>
      <c r="P33" s="1040"/>
      <c r="Q33" s="1040"/>
      <c r="R33" s="1040"/>
      <c r="S33" s="1040"/>
      <c r="T33" s="1040"/>
      <c r="U33" s="1040"/>
      <c r="V33" s="1040"/>
      <c r="W33" s="1040"/>
      <c r="X33" s="1041"/>
      <c r="Y33" s="202"/>
      <c r="Z33" s="168"/>
      <c r="AA33" s="168"/>
      <c r="AB33" s="168"/>
      <c r="AC33" s="194"/>
      <c r="AD33" s="1027"/>
      <c r="AE33" s="1026"/>
      <c r="AF33" s="1026"/>
      <c r="AG33" s="1026"/>
      <c r="AH33" s="1028"/>
    </row>
    <row r="34" spans="1:39" ht="14.4">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row>
    <row r="35" spans="1:39" ht="16.5" customHeight="1">
      <c r="A35" s="1058" t="s">
        <v>130</v>
      </c>
      <c r="B35" s="1058"/>
      <c r="C35" s="1058"/>
      <c r="D35" s="1058"/>
      <c r="E35" s="1058"/>
      <c r="F35" s="203"/>
      <c r="G35" s="1024" t="s">
        <v>308</v>
      </c>
      <c r="H35" s="1024"/>
      <c r="I35" s="995">
        <v>7</v>
      </c>
      <c r="J35" s="995"/>
      <c r="K35" s="1024" t="s">
        <v>131</v>
      </c>
      <c r="L35" s="980"/>
      <c r="M35" s="167"/>
      <c r="N35" s="204"/>
      <c r="O35" s="204"/>
      <c r="P35" s="991" t="s">
        <v>1075</v>
      </c>
      <c r="Q35" s="992"/>
      <c r="R35" s="992"/>
      <c r="S35" s="992"/>
      <c r="T35" s="992"/>
      <c r="U35" s="992"/>
      <c r="V35" s="992"/>
      <c r="W35" s="992"/>
      <c r="X35" s="992"/>
      <c r="Y35" s="992"/>
      <c r="Z35" s="992"/>
      <c r="AA35" s="992"/>
      <c r="AB35" s="992"/>
      <c r="AC35" s="992"/>
      <c r="AD35" s="992"/>
      <c r="AE35" s="992"/>
      <c r="AF35" s="992"/>
      <c r="AG35" s="992"/>
      <c r="AH35" s="993"/>
    </row>
    <row r="36" spans="1:39" ht="16.5" customHeight="1">
      <c r="A36" s="1058"/>
      <c r="B36" s="1058"/>
      <c r="C36" s="1058"/>
      <c r="D36" s="1058"/>
      <c r="E36" s="1058"/>
      <c r="F36" s="260" t="s">
        <v>455</v>
      </c>
      <c r="G36" s="853" t="str">
        <f>IF(ISBLANK('一括記入シート（最初）'!$C$14),"",'一括記入シート（最初）'!$C$14)</f>
        <v>○○水土里会</v>
      </c>
      <c r="H36" s="853"/>
      <c r="I36" s="853"/>
      <c r="J36" s="853"/>
      <c r="K36" s="853"/>
      <c r="L36" s="853"/>
      <c r="M36" s="853"/>
      <c r="N36" s="978" t="str">
        <f>IF(ISBLANK('一括記入シート（最初）'!$C$25),"",'一括記入シート（最初）'!$C$25)</f>
        <v>用水路補修工事</v>
      </c>
      <c r="O36" s="978"/>
      <c r="P36" s="978"/>
      <c r="Q36" s="978"/>
      <c r="R36" s="978"/>
      <c r="S36" s="978"/>
      <c r="T36" s="978"/>
      <c r="U36" s="978"/>
      <c r="V36" s="978"/>
      <c r="W36" s="978"/>
      <c r="X36" s="978"/>
      <c r="Y36" s="978"/>
      <c r="Z36" s="978"/>
      <c r="AA36" s="978"/>
      <c r="AB36" s="978"/>
      <c r="AC36" s="978"/>
      <c r="AD36" s="168" t="s">
        <v>464</v>
      </c>
      <c r="AE36" s="168"/>
      <c r="AF36" s="168"/>
      <c r="AG36" s="168"/>
      <c r="AH36" s="194"/>
      <c r="AI36" s="976"/>
      <c r="AJ36" s="977"/>
      <c r="AK36" s="977"/>
    </row>
    <row r="37" spans="1:39">
      <c r="A37" s="1058" t="s">
        <v>132</v>
      </c>
      <c r="B37" s="1058"/>
      <c r="C37" s="1058"/>
      <c r="D37" s="1058"/>
      <c r="E37" s="1058"/>
      <c r="F37" s="1042" t="str">
        <f>IF(ISBLANK('一括記入シート（最初）'!$C$24),"",'一括記入シート（最初）'!$C$24)</f>
        <v>上田市〇〇（△△）</v>
      </c>
      <c r="G37" s="1043"/>
      <c r="H37" s="1043"/>
      <c r="I37" s="1043"/>
      <c r="J37" s="1043"/>
      <c r="K37" s="1043"/>
      <c r="L37" s="1043"/>
      <c r="M37" s="1043"/>
      <c r="N37" s="1043"/>
      <c r="O37" s="1043"/>
      <c r="P37" s="1043"/>
      <c r="Q37" s="1043"/>
      <c r="R37" s="1043"/>
      <c r="S37" s="1043"/>
      <c r="T37" s="1043"/>
      <c r="U37" s="1043"/>
      <c r="V37" s="1043"/>
      <c r="W37" s="1043"/>
      <c r="X37" s="1043"/>
      <c r="Y37" s="1043"/>
      <c r="Z37" s="1043"/>
      <c r="AA37" s="1043"/>
      <c r="AB37" s="1043"/>
      <c r="AC37" s="1043"/>
      <c r="AD37" s="1043"/>
      <c r="AE37" s="1043"/>
      <c r="AF37" s="1043"/>
      <c r="AG37" s="1043"/>
      <c r="AH37" s="1044"/>
      <c r="AI37" s="354"/>
      <c r="AJ37" s="353"/>
      <c r="AK37" s="353"/>
    </row>
    <row r="38" spans="1:39">
      <c r="A38" s="1058"/>
      <c r="B38" s="1058"/>
      <c r="C38" s="1058"/>
      <c r="D38" s="1058"/>
      <c r="E38" s="1058"/>
      <c r="F38" s="1045"/>
      <c r="G38" s="1046"/>
      <c r="H38" s="1046"/>
      <c r="I38" s="1046"/>
      <c r="J38" s="1046"/>
      <c r="K38" s="1046"/>
      <c r="L38" s="1046"/>
      <c r="M38" s="1046"/>
      <c r="N38" s="1046"/>
      <c r="O38" s="1046"/>
      <c r="P38" s="1046"/>
      <c r="Q38" s="1046"/>
      <c r="R38" s="1046"/>
      <c r="S38" s="1046"/>
      <c r="T38" s="1046"/>
      <c r="U38" s="1046"/>
      <c r="V38" s="1046"/>
      <c r="W38" s="1046"/>
      <c r="X38" s="1046"/>
      <c r="Y38" s="1046"/>
      <c r="Z38" s="1046"/>
      <c r="AA38" s="1046"/>
      <c r="AB38" s="1046"/>
      <c r="AC38" s="1046"/>
      <c r="AD38" s="1046"/>
      <c r="AE38" s="1046"/>
      <c r="AF38" s="1046"/>
      <c r="AG38" s="1046"/>
      <c r="AH38" s="1047"/>
    </row>
    <row r="39" spans="1:39" ht="14.4" customHeight="1">
      <c r="A39" s="849" t="s">
        <v>133</v>
      </c>
      <c r="B39" s="850"/>
      <c r="C39" s="850"/>
      <c r="D39" s="850"/>
      <c r="E39" s="851"/>
      <c r="F39" s="1021" t="str">
        <f>IF(ISBLANK('一括記入シート（最初）'!$C$54),"",'一括記入シート（最初）'!$C$54)</f>
        <v>施工延長（全体の長さ又は数量）</v>
      </c>
      <c r="G39" s="1022"/>
      <c r="H39" s="1022"/>
      <c r="I39" s="1022"/>
      <c r="J39" s="1022"/>
      <c r="K39" s="1022"/>
      <c r="L39" s="1022"/>
      <c r="M39" s="1022"/>
      <c r="N39" s="1022"/>
      <c r="O39" s="1022"/>
      <c r="P39" s="1022"/>
      <c r="Q39" s="1022"/>
      <c r="R39" s="1022"/>
      <c r="S39" s="1022"/>
      <c r="T39" s="1022"/>
      <c r="U39" s="1022"/>
      <c r="V39" s="1022"/>
      <c r="W39" s="1022"/>
      <c r="X39" s="1022"/>
      <c r="Y39" s="1022"/>
      <c r="Z39" s="1022"/>
      <c r="AA39" s="1022"/>
      <c r="AB39" s="1022"/>
      <c r="AC39" s="1022"/>
      <c r="AD39" s="1022"/>
      <c r="AE39" s="1022"/>
      <c r="AF39" s="1022"/>
      <c r="AG39" s="1022"/>
      <c r="AH39" s="1023"/>
    </row>
    <row r="40" spans="1:39" ht="14.4">
      <c r="A40" s="1036"/>
      <c r="B40" s="787"/>
      <c r="C40" s="787"/>
      <c r="D40" s="787"/>
      <c r="E40" s="1037"/>
      <c r="F40" s="1021" t="str">
        <f>IF(ISBLANK('一括記入シート（最初）'!$C$55),"",'一括記入シート（最初）'!$C$55)</f>
        <v/>
      </c>
      <c r="G40" s="1022"/>
      <c r="H40" s="1022"/>
      <c r="I40" s="1022"/>
      <c r="J40" s="1022"/>
      <c r="K40" s="1022"/>
      <c r="L40" s="1022"/>
      <c r="M40" s="1022"/>
      <c r="N40" s="1022"/>
      <c r="O40" s="1022"/>
      <c r="P40" s="1022"/>
      <c r="Q40" s="1022"/>
      <c r="R40" s="1022"/>
      <c r="S40" s="1022"/>
      <c r="T40" s="1022"/>
      <c r="U40" s="1022"/>
      <c r="V40" s="1022"/>
      <c r="W40" s="1022"/>
      <c r="X40" s="1022"/>
      <c r="Y40" s="1022"/>
      <c r="Z40" s="1022"/>
      <c r="AA40" s="1022"/>
      <c r="AB40" s="1022"/>
      <c r="AC40" s="1022"/>
      <c r="AD40" s="1022"/>
      <c r="AE40" s="1022"/>
      <c r="AF40" s="1022"/>
      <c r="AG40" s="1022"/>
      <c r="AH40" s="1023"/>
    </row>
    <row r="41" spans="1:39" ht="14.4">
      <c r="A41" s="1036"/>
      <c r="B41" s="787"/>
      <c r="C41" s="787"/>
      <c r="D41" s="787"/>
      <c r="E41" s="1037"/>
      <c r="F41" s="1021" t="str">
        <f>IF(ISBLANK('一括記入シート（最初）'!$C$56),"",'一括記入シート（最初）'!$C$56)</f>
        <v/>
      </c>
      <c r="G41" s="1022"/>
      <c r="H41" s="1022"/>
      <c r="I41" s="1022"/>
      <c r="J41" s="1022"/>
      <c r="K41" s="1022"/>
      <c r="L41" s="1022"/>
      <c r="M41" s="1022"/>
      <c r="N41" s="1022"/>
      <c r="O41" s="1022"/>
      <c r="P41" s="1022"/>
      <c r="Q41" s="1022"/>
      <c r="R41" s="1022"/>
      <c r="S41" s="1022"/>
      <c r="T41" s="1022"/>
      <c r="U41" s="1022"/>
      <c r="V41" s="1022"/>
      <c r="W41" s="1022"/>
      <c r="X41" s="1022"/>
      <c r="Y41" s="1022"/>
      <c r="Z41" s="1022"/>
      <c r="AA41" s="1022"/>
      <c r="AB41" s="1022"/>
      <c r="AC41" s="1022"/>
      <c r="AD41" s="1022"/>
      <c r="AE41" s="1022"/>
      <c r="AF41" s="1022"/>
      <c r="AG41" s="1022"/>
      <c r="AH41" s="1023"/>
    </row>
    <row r="42" spans="1:39" ht="14.4">
      <c r="A42" s="1036"/>
      <c r="B42" s="787"/>
      <c r="C42" s="787"/>
      <c r="D42" s="787"/>
      <c r="E42" s="1037"/>
      <c r="F42" s="1021" t="str">
        <f>IF(ISBLANK('一括記入シート（最初）'!$C$57),"",'一括記入シート（最初）'!$C$57)</f>
        <v/>
      </c>
      <c r="G42" s="1022"/>
      <c r="H42" s="1022"/>
      <c r="I42" s="1022"/>
      <c r="J42" s="1022"/>
      <c r="K42" s="1022"/>
      <c r="L42" s="1022"/>
      <c r="M42" s="1022"/>
      <c r="N42" s="1022"/>
      <c r="O42" s="1022"/>
      <c r="P42" s="1022"/>
      <c r="Q42" s="1022"/>
      <c r="R42" s="1022"/>
      <c r="S42" s="1022"/>
      <c r="T42" s="1022"/>
      <c r="U42" s="1022"/>
      <c r="V42" s="1022"/>
      <c r="W42" s="1022"/>
      <c r="X42" s="1022"/>
      <c r="Y42" s="1022"/>
      <c r="Z42" s="1022"/>
      <c r="AA42" s="1022"/>
      <c r="AB42" s="1022"/>
      <c r="AC42" s="1022"/>
      <c r="AD42" s="1022"/>
      <c r="AE42" s="1022"/>
      <c r="AF42" s="1022"/>
      <c r="AG42" s="1022"/>
      <c r="AH42" s="1023"/>
    </row>
    <row r="43" spans="1:39" ht="14.4">
      <c r="A43" s="1036"/>
      <c r="B43" s="787"/>
      <c r="C43" s="787"/>
      <c r="D43" s="787"/>
      <c r="E43" s="1037"/>
      <c r="F43" s="1021" t="str">
        <f>IF(ISBLANK('一括記入シート（最初）'!$C$58),"",'一括記入シート（最初）'!$C$58)</f>
        <v/>
      </c>
      <c r="G43" s="1022"/>
      <c r="H43" s="1022"/>
      <c r="I43" s="1022"/>
      <c r="J43" s="1022"/>
      <c r="K43" s="1022"/>
      <c r="L43" s="1022"/>
      <c r="M43" s="1022"/>
      <c r="N43" s="1022"/>
      <c r="O43" s="1022"/>
      <c r="P43" s="1022"/>
      <c r="Q43" s="1022"/>
      <c r="R43" s="1022"/>
      <c r="S43" s="1022"/>
      <c r="T43" s="1022"/>
      <c r="U43" s="1022"/>
      <c r="V43" s="1022"/>
      <c r="W43" s="1022"/>
      <c r="X43" s="1022"/>
      <c r="Y43" s="1022"/>
      <c r="Z43" s="1022"/>
      <c r="AA43" s="1022"/>
      <c r="AB43" s="1022"/>
      <c r="AC43" s="1022"/>
      <c r="AD43" s="1022"/>
      <c r="AE43" s="1022"/>
      <c r="AF43" s="1022"/>
      <c r="AG43" s="1022"/>
      <c r="AH43" s="1023"/>
    </row>
    <row r="44" spans="1:39" ht="14.4">
      <c r="A44" s="1036"/>
      <c r="B44" s="787"/>
      <c r="C44" s="787"/>
      <c r="D44" s="787"/>
      <c r="E44" s="1037"/>
      <c r="F44" s="1021" t="str">
        <f>IF(ISBLANK('一括記入シート（最初）'!$C$59),"",'一括記入シート（最初）'!$C$59)</f>
        <v/>
      </c>
      <c r="G44" s="1022"/>
      <c r="H44" s="1022"/>
      <c r="I44" s="1022"/>
      <c r="J44" s="1022"/>
      <c r="K44" s="1022"/>
      <c r="L44" s="1022"/>
      <c r="M44" s="1022"/>
      <c r="N44" s="1022"/>
      <c r="O44" s="1022"/>
      <c r="P44" s="1022"/>
      <c r="Q44" s="1022"/>
      <c r="R44" s="1022"/>
      <c r="S44" s="1022"/>
      <c r="T44" s="1022"/>
      <c r="U44" s="1022"/>
      <c r="V44" s="1022"/>
      <c r="W44" s="1022"/>
      <c r="X44" s="1022"/>
      <c r="Y44" s="1022"/>
      <c r="Z44" s="1022"/>
      <c r="AA44" s="1022"/>
      <c r="AB44" s="1022"/>
      <c r="AC44" s="1022"/>
      <c r="AD44" s="1022"/>
      <c r="AE44" s="1022"/>
      <c r="AF44" s="1022"/>
      <c r="AG44" s="1022"/>
      <c r="AH44" s="1023"/>
    </row>
    <row r="45" spans="1:39" ht="14.4">
      <c r="A45" s="1036"/>
      <c r="B45" s="787"/>
      <c r="C45" s="787"/>
      <c r="D45" s="787"/>
      <c r="E45" s="1037"/>
      <c r="F45" s="1021" t="str">
        <f>IF(ISBLANK('一括記入シート（最初）'!$C$60),"",'一括記入シート（最初）'!$C$60)</f>
        <v/>
      </c>
      <c r="G45" s="1022"/>
      <c r="H45" s="1022"/>
      <c r="I45" s="1022"/>
      <c r="J45" s="1022"/>
      <c r="K45" s="1022"/>
      <c r="L45" s="1022"/>
      <c r="M45" s="1022"/>
      <c r="N45" s="1022"/>
      <c r="O45" s="1022"/>
      <c r="P45" s="1022"/>
      <c r="Q45" s="1022"/>
      <c r="R45" s="1022"/>
      <c r="S45" s="1022"/>
      <c r="T45" s="1022"/>
      <c r="U45" s="1022"/>
      <c r="V45" s="1022"/>
      <c r="W45" s="1022"/>
      <c r="X45" s="1022"/>
      <c r="Y45" s="1022"/>
      <c r="Z45" s="1022"/>
      <c r="AA45" s="1022"/>
      <c r="AB45" s="1022"/>
      <c r="AC45" s="1022"/>
      <c r="AD45" s="1022"/>
      <c r="AE45" s="1022"/>
      <c r="AF45" s="1022"/>
      <c r="AG45" s="1022"/>
      <c r="AH45" s="1023"/>
      <c r="AI45" s="61"/>
      <c r="AJ45" s="61"/>
      <c r="AK45" s="61"/>
    </row>
    <row r="46" spans="1:39" ht="14.4" customHeight="1">
      <c r="A46" s="1036"/>
      <c r="B46" s="787"/>
      <c r="C46" s="787"/>
      <c r="D46" s="787"/>
      <c r="E46" s="1037"/>
      <c r="F46" s="1021" t="str">
        <f>IF(ISBLANK('一括記入シート（最初）'!$C$61),"",'一括記入シート（最初）'!$C$61)</f>
        <v/>
      </c>
      <c r="G46" s="1022"/>
      <c r="H46" s="1022"/>
      <c r="I46" s="1022"/>
      <c r="J46" s="1022"/>
      <c r="K46" s="1022"/>
      <c r="L46" s="1022"/>
      <c r="M46" s="1022"/>
      <c r="N46" s="1022"/>
      <c r="O46" s="1022"/>
      <c r="P46" s="1022"/>
      <c r="Q46" s="1022"/>
      <c r="R46" s="1022"/>
      <c r="S46" s="1022"/>
      <c r="T46" s="1022"/>
      <c r="U46" s="1022"/>
      <c r="V46" s="1022"/>
      <c r="W46" s="1022"/>
      <c r="X46" s="1022"/>
      <c r="Y46" s="1022"/>
      <c r="Z46" s="1022"/>
      <c r="AA46" s="1022"/>
      <c r="AB46" s="1022"/>
      <c r="AC46" s="1022"/>
      <c r="AD46" s="1022"/>
      <c r="AE46" s="1022"/>
      <c r="AF46" s="1022"/>
      <c r="AG46" s="1022"/>
      <c r="AH46" s="1023"/>
    </row>
    <row r="47" spans="1:39" ht="14.4">
      <c r="A47" s="1036"/>
      <c r="B47" s="787"/>
      <c r="C47" s="787"/>
      <c r="D47" s="787"/>
      <c r="E47" s="1037"/>
      <c r="F47" s="1021" t="str">
        <f>IF(ISBLANK('一括記入シート（最初）'!$C$62),"",'一括記入シート（最初）'!$C$62)</f>
        <v/>
      </c>
      <c r="G47" s="1022"/>
      <c r="H47" s="1022"/>
      <c r="I47" s="1022"/>
      <c r="J47" s="1022"/>
      <c r="K47" s="1022"/>
      <c r="L47" s="1022"/>
      <c r="M47" s="1022"/>
      <c r="N47" s="1022"/>
      <c r="O47" s="1022"/>
      <c r="P47" s="1022"/>
      <c r="Q47" s="1022"/>
      <c r="R47" s="1022"/>
      <c r="S47" s="1022"/>
      <c r="T47" s="1022"/>
      <c r="U47" s="1022"/>
      <c r="V47" s="1022"/>
      <c r="W47" s="1022"/>
      <c r="X47" s="1022"/>
      <c r="Y47" s="1022"/>
      <c r="Z47" s="1022"/>
      <c r="AA47" s="1022"/>
      <c r="AB47" s="1022"/>
      <c r="AC47" s="1022"/>
      <c r="AD47" s="1022"/>
      <c r="AE47" s="1022"/>
      <c r="AF47" s="1022"/>
      <c r="AG47" s="1022"/>
      <c r="AH47" s="1023"/>
      <c r="AI47" s="61"/>
      <c r="AJ47" s="60"/>
      <c r="AK47" s="60"/>
      <c r="AL47" s="60"/>
      <c r="AM47" s="60"/>
    </row>
    <row r="48" spans="1:39" ht="14.4">
      <c r="A48" s="852"/>
      <c r="B48" s="853"/>
      <c r="C48" s="853"/>
      <c r="D48" s="853"/>
      <c r="E48" s="854"/>
      <c r="F48" s="1021" t="str">
        <f>IF(ISBLANK('一括記入シート（最初）'!$C$63),"",'一括記入シート（最初）'!$C$63)</f>
        <v/>
      </c>
      <c r="G48" s="1022"/>
      <c r="H48" s="1022"/>
      <c r="I48" s="1022"/>
      <c r="J48" s="1022"/>
      <c r="K48" s="1022"/>
      <c r="L48" s="1022"/>
      <c r="M48" s="1022"/>
      <c r="N48" s="1022"/>
      <c r="O48" s="1022"/>
      <c r="P48" s="1022"/>
      <c r="Q48" s="1022"/>
      <c r="R48" s="1022"/>
      <c r="S48" s="1022"/>
      <c r="T48" s="1022"/>
      <c r="U48" s="1022"/>
      <c r="V48" s="1022"/>
      <c r="W48" s="1022"/>
      <c r="X48" s="1022"/>
      <c r="Y48" s="1022"/>
      <c r="Z48" s="1022"/>
      <c r="AA48" s="1022"/>
      <c r="AB48" s="1022"/>
      <c r="AC48" s="1022"/>
      <c r="AD48" s="1022"/>
      <c r="AE48" s="1022"/>
      <c r="AF48" s="1022"/>
      <c r="AG48" s="1022"/>
      <c r="AH48" s="1023"/>
    </row>
    <row r="49" spans="1:40" ht="27" customHeight="1">
      <c r="A49" s="1012" t="s">
        <v>134</v>
      </c>
      <c r="B49" s="1012"/>
      <c r="C49" s="1012"/>
      <c r="D49" s="1012"/>
      <c r="E49" s="1012"/>
      <c r="F49" s="1056"/>
      <c r="G49" s="1010"/>
      <c r="H49" s="1010"/>
      <c r="I49" s="1010"/>
      <c r="J49" s="195"/>
      <c r="K49" s="1010"/>
      <c r="L49" s="1010"/>
      <c r="M49" s="195"/>
      <c r="N49" s="1059"/>
      <c r="O49" s="1059"/>
      <c r="P49" s="197"/>
      <c r="Q49" s="1033" t="s">
        <v>135</v>
      </c>
      <c r="R49" s="1033"/>
      <c r="S49" s="1034" t="str">
        <f>IF(ISBLANK('一括記入シート（最初）'!$J$54),"",'一括記入シート（最初）'!$J$54)</f>
        <v>令和年月日</v>
      </c>
      <c r="T49" s="1034"/>
      <c r="U49" s="1034"/>
      <c r="V49" s="1034"/>
      <c r="W49" s="1034"/>
      <c r="X49" s="1034"/>
      <c r="Y49" s="1034"/>
      <c r="Z49" s="1034"/>
      <c r="AA49" s="1034"/>
      <c r="AB49" s="1034"/>
      <c r="AC49" s="1034"/>
      <c r="AD49" s="1034"/>
      <c r="AE49" s="1034"/>
      <c r="AF49" s="197"/>
      <c r="AG49" s="197"/>
      <c r="AH49" s="198"/>
      <c r="AI49" s="354"/>
      <c r="AJ49" s="354"/>
      <c r="AK49" s="354"/>
      <c r="AL49" s="354"/>
      <c r="AM49" s="354"/>
    </row>
    <row r="50" spans="1:40" ht="14.4">
      <c r="A50" s="1026" t="s">
        <v>136</v>
      </c>
      <c r="B50" s="1026"/>
      <c r="C50" s="1026"/>
      <c r="D50" s="1026"/>
      <c r="E50" s="1026"/>
      <c r="F50" s="1026"/>
      <c r="G50" s="1026"/>
      <c r="H50" s="1026"/>
      <c r="I50" s="1026"/>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row>
    <row r="51" spans="1:40" ht="14.4">
      <c r="A51" s="1006" t="s">
        <v>137</v>
      </c>
      <c r="B51" s="1006"/>
      <c r="C51" s="1006"/>
      <c r="D51" s="1006"/>
      <c r="E51" s="1006"/>
      <c r="F51" s="1012" t="s">
        <v>47</v>
      </c>
      <c r="G51" s="1012"/>
      <c r="H51" s="1012"/>
      <c r="I51" s="1012"/>
      <c r="J51" s="1012"/>
      <c r="K51" s="1012"/>
      <c r="L51" s="1012"/>
      <c r="M51" s="1012"/>
      <c r="N51" s="1012" t="s">
        <v>59</v>
      </c>
      <c r="O51" s="1012"/>
      <c r="P51" s="1012"/>
      <c r="Q51" s="1012"/>
      <c r="R51" s="1012"/>
      <c r="S51" s="1012"/>
      <c r="T51" s="1012"/>
      <c r="U51" s="1012"/>
      <c r="V51" s="1012"/>
      <c r="W51" s="1012"/>
      <c r="X51" s="1012"/>
      <c r="Y51" s="1012"/>
      <c r="Z51" s="1012"/>
      <c r="AA51" s="1012"/>
      <c r="AB51" s="1012"/>
      <c r="AC51" s="1012"/>
      <c r="AD51" s="1012"/>
      <c r="AE51" s="1012"/>
      <c r="AF51" s="1012"/>
      <c r="AG51" s="1012"/>
      <c r="AH51" s="1012"/>
    </row>
    <row r="52" spans="1:40">
      <c r="A52" s="1006"/>
      <c r="B52" s="1006"/>
      <c r="C52" s="1006"/>
      <c r="D52" s="1006"/>
      <c r="E52" s="1006"/>
      <c r="F52" s="1030" t="str">
        <f>IF(ISBLANK('一括記入シート（最初）'!$C$33),"",'一括記入シート（最初）'!$C$33)</f>
        <v>(株)A建設</v>
      </c>
      <c r="G52" s="1031"/>
      <c r="H52" s="1031"/>
      <c r="I52" s="1031"/>
      <c r="J52" s="1031"/>
      <c r="K52" s="1031"/>
      <c r="L52" s="1031"/>
      <c r="M52" s="1032"/>
      <c r="N52" s="1030" t="str">
        <f>IF(ISBLANK('一括記入シート（最初）'!$E$33),"",'一括記入シート（最初）'!$E$33)</f>
        <v>長野県上田市○○</v>
      </c>
      <c r="O52" s="1031"/>
      <c r="P52" s="1031"/>
      <c r="Q52" s="1031"/>
      <c r="R52" s="1031"/>
      <c r="S52" s="1031"/>
      <c r="T52" s="1031"/>
      <c r="U52" s="1031"/>
      <c r="V52" s="1031"/>
      <c r="W52" s="1031"/>
      <c r="X52" s="1031"/>
      <c r="Y52" s="1031"/>
      <c r="Z52" s="1031"/>
      <c r="AA52" s="1031"/>
      <c r="AB52" s="1031"/>
      <c r="AC52" s="1031"/>
      <c r="AD52" s="1031"/>
      <c r="AE52" s="1031"/>
      <c r="AF52" s="1031"/>
      <c r="AG52" s="1031"/>
      <c r="AH52" s="1032"/>
      <c r="AI52" s="351" t="s">
        <v>138</v>
      </c>
      <c r="AJ52" s="351"/>
      <c r="AK52" s="351"/>
      <c r="AL52" s="351"/>
      <c r="AM52" s="351"/>
      <c r="AN52" s="352"/>
    </row>
    <row r="53" spans="1:40">
      <c r="A53" s="1006"/>
      <c r="B53" s="1006"/>
      <c r="C53" s="1006"/>
      <c r="D53" s="1006"/>
      <c r="E53" s="1006"/>
      <c r="F53" s="1027"/>
      <c r="G53" s="1026"/>
      <c r="H53" s="1026"/>
      <c r="I53" s="1026"/>
      <c r="J53" s="1026"/>
      <c r="K53" s="1026"/>
      <c r="L53" s="1026"/>
      <c r="M53" s="1028"/>
      <c r="N53" s="1027"/>
      <c r="O53" s="1026"/>
      <c r="P53" s="1026"/>
      <c r="Q53" s="1026"/>
      <c r="R53" s="1026"/>
      <c r="S53" s="1026"/>
      <c r="T53" s="1026"/>
      <c r="U53" s="1026"/>
      <c r="V53" s="1026"/>
      <c r="W53" s="1026"/>
      <c r="X53" s="1026"/>
      <c r="Y53" s="1026"/>
      <c r="Z53" s="1026"/>
      <c r="AA53" s="1026"/>
      <c r="AB53" s="1026"/>
      <c r="AC53" s="1026"/>
      <c r="AD53" s="1026"/>
      <c r="AE53" s="1026"/>
      <c r="AF53" s="1026"/>
      <c r="AG53" s="1026"/>
      <c r="AH53" s="1028"/>
      <c r="AI53" s="351" t="s">
        <v>139</v>
      </c>
      <c r="AJ53" s="360"/>
      <c r="AK53" s="360"/>
      <c r="AL53" s="352"/>
      <c r="AM53" s="352"/>
      <c r="AN53" s="352"/>
    </row>
    <row r="54" spans="1:40" ht="13.5" customHeight="1">
      <c r="A54" s="1006"/>
      <c r="B54" s="1006"/>
      <c r="C54" s="1006"/>
      <c r="D54" s="1006"/>
      <c r="E54" s="1006"/>
      <c r="F54" s="1030" t="str">
        <f>IF(ISBLANK('一括記入シート（最初）'!$C$34),"",'一括記入シート（最初）'!$C$34)</f>
        <v>(有)B建設</v>
      </c>
      <c r="G54" s="1031"/>
      <c r="H54" s="1031"/>
      <c r="I54" s="1031"/>
      <c r="J54" s="1031"/>
      <c r="K54" s="1031"/>
      <c r="L54" s="1031"/>
      <c r="M54" s="1032"/>
      <c r="N54" s="1030" t="str">
        <f>IF(ISBLANK('一括記入シート（最初）'!$E$34),"",'一括記入シート（最初）'!$E$34)</f>
        <v>長野県上田市△△</v>
      </c>
      <c r="O54" s="1031"/>
      <c r="P54" s="1031"/>
      <c r="Q54" s="1031"/>
      <c r="R54" s="1031"/>
      <c r="S54" s="1031"/>
      <c r="T54" s="1031"/>
      <c r="U54" s="1031"/>
      <c r="V54" s="1031"/>
      <c r="W54" s="1031"/>
      <c r="X54" s="1031"/>
      <c r="Y54" s="1031"/>
      <c r="Z54" s="1031"/>
      <c r="AA54" s="1031"/>
      <c r="AB54" s="1031"/>
      <c r="AC54" s="1031"/>
      <c r="AD54" s="1031"/>
      <c r="AE54" s="1031"/>
      <c r="AF54" s="1031"/>
      <c r="AG54" s="1031"/>
      <c r="AH54" s="1032"/>
    </row>
    <row r="55" spans="1:40" ht="13.5" customHeight="1">
      <c r="A55" s="1006"/>
      <c r="B55" s="1006"/>
      <c r="C55" s="1006"/>
      <c r="D55" s="1006"/>
      <c r="E55" s="1006"/>
      <c r="F55" s="1027"/>
      <c r="G55" s="1026"/>
      <c r="H55" s="1026"/>
      <c r="I55" s="1026"/>
      <c r="J55" s="1026"/>
      <c r="K55" s="1026"/>
      <c r="L55" s="1026"/>
      <c r="M55" s="1028"/>
      <c r="N55" s="1027"/>
      <c r="O55" s="1026"/>
      <c r="P55" s="1026"/>
      <c r="Q55" s="1026"/>
      <c r="R55" s="1026"/>
      <c r="S55" s="1026"/>
      <c r="T55" s="1026"/>
      <c r="U55" s="1026"/>
      <c r="V55" s="1026"/>
      <c r="W55" s="1026"/>
      <c r="X55" s="1026"/>
      <c r="Y55" s="1026"/>
      <c r="Z55" s="1026"/>
      <c r="AA55" s="1026"/>
      <c r="AB55" s="1026"/>
      <c r="AC55" s="1026"/>
      <c r="AD55" s="1026"/>
      <c r="AE55" s="1026"/>
      <c r="AF55" s="1026"/>
      <c r="AG55" s="1026"/>
      <c r="AH55" s="1028"/>
    </row>
    <row r="56" spans="1:40" ht="13.5" customHeight="1">
      <c r="A56" s="1006"/>
      <c r="B56" s="1006"/>
      <c r="C56" s="1006"/>
      <c r="D56" s="1006"/>
      <c r="E56" s="1006"/>
      <c r="F56" s="1030" t="str">
        <f>IF(ISBLANK('一括記入シート（最初）'!$C$35),"",'一括記入シート（最初）'!$C$35)</f>
        <v>C建設(株)</v>
      </c>
      <c r="G56" s="1031"/>
      <c r="H56" s="1031"/>
      <c r="I56" s="1031"/>
      <c r="J56" s="1031"/>
      <c r="K56" s="1031"/>
      <c r="L56" s="1031"/>
      <c r="M56" s="1032"/>
      <c r="N56" s="1030" t="str">
        <f>IF(ISBLANK('一括記入シート（最初）'!$E$35),"",'一括記入シート（最初）'!$E$35)</f>
        <v>長野県上田市□□</v>
      </c>
      <c r="O56" s="1031"/>
      <c r="P56" s="1031"/>
      <c r="Q56" s="1031"/>
      <c r="R56" s="1031"/>
      <c r="S56" s="1031"/>
      <c r="T56" s="1031"/>
      <c r="U56" s="1031"/>
      <c r="V56" s="1031"/>
      <c r="W56" s="1031"/>
      <c r="X56" s="1031"/>
      <c r="Y56" s="1031"/>
      <c r="Z56" s="1031"/>
      <c r="AA56" s="1031"/>
      <c r="AB56" s="1031"/>
      <c r="AC56" s="1031"/>
      <c r="AD56" s="1031"/>
      <c r="AE56" s="1031"/>
      <c r="AF56" s="1031"/>
      <c r="AG56" s="1031"/>
      <c r="AH56" s="1032"/>
    </row>
    <row r="57" spans="1:40" ht="13.5" customHeight="1">
      <c r="A57" s="1006"/>
      <c r="B57" s="1006"/>
      <c r="C57" s="1006"/>
      <c r="D57" s="1006"/>
      <c r="E57" s="1006"/>
      <c r="F57" s="1027"/>
      <c r="G57" s="1026"/>
      <c r="H57" s="1026"/>
      <c r="I57" s="1026"/>
      <c r="J57" s="1026"/>
      <c r="K57" s="1026"/>
      <c r="L57" s="1026"/>
      <c r="M57" s="1028"/>
      <c r="N57" s="1027"/>
      <c r="O57" s="1026"/>
      <c r="P57" s="1026"/>
      <c r="Q57" s="1026"/>
      <c r="R57" s="1026"/>
      <c r="S57" s="1026"/>
      <c r="T57" s="1026"/>
      <c r="U57" s="1026"/>
      <c r="V57" s="1026"/>
      <c r="W57" s="1026"/>
      <c r="X57" s="1026"/>
      <c r="Y57" s="1026"/>
      <c r="Z57" s="1026"/>
      <c r="AA57" s="1026"/>
      <c r="AB57" s="1026"/>
      <c r="AC57" s="1026"/>
      <c r="AD57" s="1026"/>
      <c r="AE57" s="1026"/>
      <c r="AF57" s="1026"/>
      <c r="AG57" s="1026"/>
      <c r="AH57" s="1028"/>
    </row>
    <row r="58" spans="1:40" ht="13.5" customHeight="1">
      <c r="A58" s="1006"/>
      <c r="B58" s="1006"/>
      <c r="C58" s="1006"/>
      <c r="D58" s="1006"/>
      <c r="E58" s="1006"/>
      <c r="F58" s="1030" t="str">
        <f>IF(ISBLANK('一括記入シート（最初）'!$C$36),"",'一括記入シート（最初）'!$C$36)</f>
        <v/>
      </c>
      <c r="G58" s="1031"/>
      <c r="H58" s="1031"/>
      <c r="I58" s="1031"/>
      <c r="J58" s="1031"/>
      <c r="K58" s="1031"/>
      <c r="L58" s="1031"/>
      <c r="M58" s="1032"/>
      <c r="N58" s="1030" t="str">
        <f>IF(ISBLANK('一括記入シート（最初）'!$E$36),"",'一括記入シート（最初）'!$E$36)</f>
        <v/>
      </c>
      <c r="O58" s="1031"/>
      <c r="P58" s="1031"/>
      <c r="Q58" s="1031"/>
      <c r="R58" s="1031"/>
      <c r="S58" s="1031"/>
      <c r="T58" s="1031"/>
      <c r="U58" s="1031"/>
      <c r="V58" s="1031"/>
      <c r="W58" s="1031"/>
      <c r="X58" s="1031"/>
      <c r="Y58" s="1031"/>
      <c r="Z58" s="1031"/>
      <c r="AA58" s="1031"/>
      <c r="AB58" s="1031"/>
      <c r="AC58" s="1031"/>
      <c r="AD58" s="1031"/>
      <c r="AE58" s="1031"/>
      <c r="AF58" s="1031"/>
      <c r="AG58" s="1031"/>
      <c r="AH58" s="1032"/>
    </row>
    <row r="59" spans="1:40" ht="13.5" customHeight="1">
      <c r="A59" s="1006"/>
      <c r="B59" s="1006"/>
      <c r="C59" s="1006"/>
      <c r="D59" s="1006"/>
      <c r="E59" s="1006"/>
      <c r="F59" s="1027"/>
      <c r="G59" s="1026"/>
      <c r="H59" s="1026"/>
      <c r="I59" s="1026"/>
      <c r="J59" s="1026"/>
      <c r="K59" s="1026"/>
      <c r="L59" s="1026"/>
      <c r="M59" s="1028"/>
      <c r="N59" s="1027"/>
      <c r="O59" s="1026"/>
      <c r="P59" s="1026"/>
      <c r="Q59" s="1026"/>
      <c r="R59" s="1026"/>
      <c r="S59" s="1026"/>
      <c r="T59" s="1026"/>
      <c r="U59" s="1026"/>
      <c r="V59" s="1026"/>
      <c r="W59" s="1026"/>
      <c r="X59" s="1026"/>
      <c r="Y59" s="1026"/>
      <c r="Z59" s="1026"/>
      <c r="AA59" s="1026"/>
      <c r="AB59" s="1026"/>
      <c r="AC59" s="1026"/>
      <c r="AD59" s="1026"/>
      <c r="AE59" s="1026"/>
      <c r="AF59" s="1026"/>
      <c r="AG59" s="1026"/>
      <c r="AH59" s="1028"/>
    </row>
    <row r="60" spans="1:40" ht="13.5" customHeight="1">
      <c r="A60" s="1006"/>
      <c r="B60" s="1006"/>
      <c r="C60" s="1006"/>
      <c r="D60" s="1006"/>
      <c r="E60" s="1006"/>
      <c r="F60" s="1030" t="str">
        <f>IF(ISBLANK('一括記入シート（最初）'!$C$37),"",'一括記入シート（最初）'!$C$37)</f>
        <v/>
      </c>
      <c r="G60" s="1031"/>
      <c r="H60" s="1031"/>
      <c r="I60" s="1031"/>
      <c r="J60" s="1031"/>
      <c r="K60" s="1031"/>
      <c r="L60" s="1031"/>
      <c r="M60" s="1032"/>
      <c r="N60" s="1030" t="str">
        <f>IF(ISBLANK('一括記入シート（最初）'!$E$37),"",'一括記入シート（最初）'!$E$37)</f>
        <v/>
      </c>
      <c r="O60" s="1031"/>
      <c r="P60" s="1031"/>
      <c r="Q60" s="1031"/>
      <c r="R60" s="1031"/>
      <c r="S60" s="1031"/>
      <c r="T60" s="1031"/>
      <c r="U60" s="1031"/>
      <c r="V60" s="1031"/>
      <c r="W60" s="1031"/>
      <c r="X60" s="1031"/>
      <c r="Y60" s="1031"/>
      <c r="Z60" s="1031"/>
      <c r="AA60" s="1031"/>
      <c r="AB60" s="1031"/>
      <c r="AC60" s="1031"/>
      <c r="AD60" s="1031"/>
      <c r="AE60" s="1031"/>
      <c r="AF60" s="1031"/>
      <c r="AG60" s="1031"/>
      <c r="AH60" s="1032"/>
    </row>
    <row r="61" spans="1:40" ht="13.5" customHeight="1">
      <c r="A61" s="1006"/>
      <c r="B61" s="1006"/>
      <c r="C61" s="1006"/>
      <c r="D61" s="1006"/>
      <c r="E61" s="1006"/>
      <c r="F61" s="1027"/>
      <c r="G61" s="1026"/>
      <c r="H61" s="1026"/>
      <c r="I61" s="1026"/>
      <c r="J61" s="1026"/>
      <c r="K61" s="1026"/>
      <c r="L61" s="1026"/>
      <c r="M61" s="1028"/>
      <c r="N61" s="1027"/>
      <c r="O61" s="1026"/>
      <c r="P61" s="1026"/>
      <c r="Q61" s="1026"/>
      <c r="R61" s="1026"/>
      <c r="S61" s="1026"/>
      <c r="T61" s="1026"/>
      <c r="U61" s="1026"/>
      <c r="V61" s="1026"/>
      <c r="W61" s="1026"/>
      <c r="X61" s="1026"/>
      <c r="Y61" s="1026"/>
      <c r="Z61" s="1026"/>
      <c r="AA61" s="1026"/>
      <c r="AB61" s="1026"/>
      <c r="AC61" s="1026"/>
      <c r="AD61" s="1026"/>
      <c r="AE61" s="1026"/>
      <c r="AF61" s="1026"/>
      <c r="AG61" s="1026"/>
      <c r="AH61" s="1028"/>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40">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1029" t="s">
        <v>112</v>
      </c>
      <c r="AB63" s="1029"/>
      <c r="AC63" s="1029"/>
      <c r="AD63" s="1029"/>
      <c r="AE63" s="950"/>
      <c r="AF63" s="950"/>
      <c r="AG63" s="950"/>
      <c r="AH63" s="950"/>
    </row>
    <row r="64" spans="1:40">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5"/>
      <c r="AB64" s="55"/>
      <c r="AC64" s="55"/>
      <c r="AD64" s="55"/>
      <c r="AE64" s="53"/>
      <c r="AF64" s="53"/>
      <c r="AG64" s="53"/>
      <c r="AH64" s="53"/>
    </row>
    <row r="65" spans="1:43">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699" t="s">
        <v>113</v>
      </c>
      <c r="AB65" s="699"/>
      <c r="AC65" s="699"/>
      <c r="AD65" s="699"/>
      <c r="AE65" s="1025"/>
      <c r="AF65" s="1025"/>
      <c r="AG65" s="1025"/>
      <c r="AH65" s="1025"/>
    </row>
    <row r="66" spans="1:43" s="53" customFormat="1">
      <c r="AM66" s="421" t="s">
        <v>1083</v>
      </c>
      <c r="AQ66" s="420" t="s">
        <v>43</v>
      </c>
    </row>
    <row r="67" spans="1:43" s="53" customFormat="1">
      <c r="AM67" s="422" t="s">
        <v>1084</v>
      </c>
      <c r="AQ67" s="420" t="s">
        <v>142</v>
      </c>
    </row>
    <row r="68" spans="1:43" s="53" customFormat="1">
      <c r="AM68" s="422" t="s">
        <v>1085</v>
      </c>
      <c r="AQ68" s="420" t="s">
        <v>144</v>
      </c>
    </row>
    <row r="69" spans="1:43" s="53" customFormat="1">
      <c r="AM69" s="422" t="s">
        <v>1086</v>
      </c>
      <c r="AQ69" s="420" t="s">
        <v>146</v>
      </c>
    </row>
    <row r="70" spans="1:43" s="53" customFormat="1">
      <c r="AM70" s="422" t="s">
        <v>1087</v>
      </c>
    </row>
    <row r="71" spans="1:43" s="53" customFormat="1">
      <c r="AM71" s="422" t="s">
        <v>1088</v>
      </c>
    </row>
    <row r="72" spans="1:43" s="53" customFormat="1">
      <c r="AM72" s="422" t="s">
        <v>1089</v>
      </c>
    </row>
    <row r="73" spans="1:43" s="53" customFormat="1">
      <c r="AM73" s="422" t="s">
        <v>1090</v>
      </c>
    </row>
    <row r="74" spans="1:43" s="53" customFormat="1">
      <c r="AM74" s="421" t="s">
        <v>1091</v>
      </c>
    </row>
    <row r="75" spans="1:43" s="53" customFormat="1">
      <c r="AM75" s="422" t="s">
        <v>1092</v>
      </c>
    </row>
    <row r="76" spans="1:43" s="53" customFormat="1">
      <c r="AM76" s="422" t="s">
        <v>1093</v>
      </c>
    </row>
    <row r="77" spans="1:43" s="53" customFormat="1">
      <c r="AM77" s="422" t="s">
        <v>1094</v>
      </c>
    </row>
    <row r="78" spans="1:43" s="53" customFormat="1">
      <c r="AM78" s="422" t="s">
        <v>1095</v>
      </c>
    </row>
    <row r="79" spans="1:43" s="53" customFormat="1">
      <c r="AM79" s="422" t="s">
        <v>1096</v>
      </c>
    </row>
    <row r="80" spans="1:43" s="53" customFormat="1">
      <c r="AM80" s="422" t="s">
        <v>1097</v>
      </c>
    </row>
    <row r="81" spans="39:39" s="53" customFormat="1">
      <c r="AM81" s="423" t="s">
        <v>1098</v>
      </c>
    </row>
    <row r="82" spans="39:39" s="53" customFormat="1">
      <c r="AM82" s="423" t="s">
        <v>1099</v>
      </c>
    </row>
    <row r="83" spans="39:39" s="53" customFormat="1">
      <c r="AM83" s="422" t="s">
        <v>1090</v>
      </c>
    </row>
    <row r="84" spans="39:39" s="53" customFormat="1">
      <c r="AM84" s="422" t="s">
        <v>1100</v>
      </c>
    </row>
    <row r="85" spans="39:39" s="53" customFormat="1">
      <c r="AM85" s="422" t="s">
        <v>1101</v>
      </c>
    </row>
    <row r="86" spans="39:39" s="53" customFormat="1">
      <c r="AM86" s="422" t="s">
        <v>1102</v>
      </c>
    </row>
    <row r="87" spans="39:39" s="53" customFormat="1">
      <c r="AM87" s="422" t="s">
        <v>1103</v>
      </c>
    </row>
    <row r="88" spans="39:39" s="53" customFormat="1">
      <c r="AM88" s="422" t="s">
        <v>1104</v>
      </c>
    </row>
    <row r="89" spans="39:39" s="53" customFormat="1">
      <c r="AM89" s="422" t="s">
        <v>1105</v>
      </c>
    </row>
    <row r="90" spans="39:39" s="53" customFormat="1">
      <c r="AM90" s="422" t="s">
        <v>1106</v>
      </c>
    </row>
    <row r="91" spans="39:39" s="53" customFormat="1">
      <c r="AM91" s="421" t="s">
        <v>1107</v>
      </c>
    </row>
    <row r="92" spans="39:39" s="53" customFormat="1">
      <c r="AM92" s="422" t="s">
        <v>1108</v>
      </c>
    </row>
    <row r="93" spans="39:39" s="53" customFormat="1">
      <c r="AM93" s="421" t="s">
        <v>1109</v>
      </c>
    </row>
    <row r="94" spans="39:39" s="53" customFormat="1">
      <c r="AM94" s="422" t="s">
        <v>1110</v>
      </c>
    </row>
    <row r="95" spans="39:39" s="53" customFormat="1">
      <c r="AM95" s="422" t="s">
        <v>1111</v>
      </c>
    </row>
    <row r="96" spans="39:39" s="53" customFormat="1">
      <c r="AM96" s="423" t="s">
        <v>1112</v>
      </c>
    </row>
    <row r="97" spans="39:39" s="53" customFormat="1">
      <c r="AM97" s="422" t="s">
        <v>1090</v>
      </c>
    </row>
    <row r="98" spans="39:39" s="53" customFormat="1">
      <c r="AM98" s="422" t="s">
        <v>1113</v>
      </c>
    </row>
    <row r="99" spans="39:39" s="53" customFormat="1">
      <c r="AM99" s="422" t="s">
        <v>1114</v>
      </c>
    </row>
    <row r="100" spans="39:39" s="53" customFormat="1">
      <c r="AM100" s="422" t="s">
        <v>1115</v>
      </c>
    </row>
    <row r="101" spans="39:39" s="53" customFormat="1">
      <c r="AM101" s="422" t="s">
        <v>1116</v>
      </c>
    </row>
    <row r="102" spans="39:39" s="53" customFormat="1">
      <c r="AM102" s="424" t="s">
        <v>1117</v>
      </c>
    </row>
    <row r="103" spans="39:39" s="53" customFormat="1">
      <c r="AM103" s="422" t="s">
        <v>1118</v>
      </c>
    </row>
    <row r="104" spans="39:39" s="53" customFormat="1">
      <c r="AM104" s="422" t="s">
        <v>1119</v>
      </c>
    </row>
    <row r="105" spans="39:39" s="53" customFormat="1">
      <c r="AM105" s="422" t="s">
        <v>1120</v>
      </c>
    </row>
    <row r="106" spans="39:39" s="53" customFormat="1">
      <c r="AM106" s="422" t="s">
        <v>1121</v>
      </c>
    </row>
    <row r="107" spans="39:39" s="53" customFormat="1">
      <c r="AM107" s="422" t="s">
        <v>1122</v>
      </c>
    </row>
    <row r="108" spans="39:39" s="53" customFormat="1">
      <c r="AM108" s="422" t="s">
        <v>1090</v>
      </c>
    </row>
    <row r="109" spans="39:39" s="53" customFormat="1">
      <c r="AM109" s="422" t="s">
        <v>1123</v>
      </c>
    </row>
    <row r="110" spans="39:39" s="53" customFormat="1">
      <c r="AM110" s="422" t="s">
        <v>1106</v>
      </c>
    </row>
    <row r="111" spans="39:39" s="53" customFormat="1">
      <c r="AM111" s="424" t="s">
        <v>1124</v>
      </c>
    </row>
    <row r="112" spans="39:39" s="53" customFormat="1">
      <c r="AM112" s="422" t="s">
        <v>1108</v>
      </c>
    </row>
    <row r="113" spans="39:39" s="53" customFormat="1">
      <c r="AM113" s="424" t="s">
        <v>1131</v>
      </c>
    </row>
    <row r="114" spans="39:39" s="53" customFormat="1">
      <c r="AM114" s="422" t="s">
        <v>1132</v>
      </c>
    </row>
    <row r="115" spans="39:39" s="53" customFormat="1">
      <c r="AM115" s="422" t="s">
        <v>1133</v>
      </c>
    </row>
    <row r="116" spans="39:39" s="53" customFormat="1">
      <c r="AM116" s="422" t="s">
        <v>1134</v>
      </c>
    </row>
    <row r="117" spans="39:39" s="53" customFormat="1">
      <c r="AM117" s="424" t="s">
        <v>1125</v>
      </c>
    </row>
    <row r="118" spans="39:39" s="53" customFormat="1">
      <c r="AM118" s="422" t="s">
        <v>1126</v>
      </c>
    </row>
    <row r="119" spans="39:39" s="53" customFormat="1">
      <c r="AM119" s="424" t="s">
        <v>1127</v>
      </c>
    </row>
    <row r="120" spans="39:39" s="53" customFormat="1">
      <c r="AM120" s="422" t="s">
        <v>1128</v>
      </c>
    </row>
    <row r="121" spans="39:39" s="53" customFormat="1">
      <c r="AM121" s="422" t="s">
        <v>1129</v>
      </c>
    </row>
    <row r="122" spans="39:39" s="53" customFormat="1">
      <c r="AM122" s="422" t="s">
        <v>1130</v>
      </c>
    </row>
    <row r="123" spans="39:39" s="53" customFormat="1">
      <c r="AM123" s="422"/>
    </row>
    <row r="124" spans="39:39" s="53" customFormat="1">
      <c r="AM124" s="421"/>
    </row>
    <row r="125" spans="39:39" s="53" customFormat="1">
      <c r="AM125" s="422"/>
    </row>
    <row r="126" spans="39:39" s="53" customFormat="1">
      <c r="AM126" s="421"/>
    </row>
    <row r="127" spans="39:39" s="53" customFormat="1">
      <c r="AM127" s="421"/>
    </row>
    <row r="128" spans="39:39" s="53" customFormat="1">
      <c r="AM128" s="422"/>
    </row>
    <row r="129" spans="39:39" s="53" customFormat="1">
      <c r="AM129" s="424"/>
    </row>
    <row r="130" spans="39:39" s="53" customFormat="1">
      <c r="AM130" s="422"/>
    </row>
    <row r="131" spans="39:39">
      <c r="AM131" s="424"/>
    </row>
    <row r="132" spans="39:39">
      <c r="AM132" s="422"/>
    </row>
    <row r="133" spans="39:39">
      <c r="AM133" s="424"/>
    </row>
    <row r="134" spans="39:39">
      <c r="AM134" s="422"/>
    </row>
    <row r="135" spans="39:39">
      <c r="AM135" s="421"/>
    </row>
    <row r="136" spans="39:39">
      <c r="AM136" s="422"/>
    </row>
    <row r="137" spans="39:39">
      <c r="AM137" s="421"/>
    </row>
    <row r="138" spans="39:39">
      <c r="AM138" s="422"/>
    </row>
    <row r="139" spans="39:39">
      <c r="AM139" s="424"/>
    </row>
    <row r="140" spans="39:39">
      <c r="AM140" s="422"/>
    </row>
    <row r="141" spans="39:39">
      <c r="AM141" s="424"/>
    </row>
    <row r="142" spans="39:39">
      <c r="AM142" s="422"/>
    </row>
    <row r="143" spans="39:39">
      <c r="AM143" s="63"/>
    </row>
    <row r="144" spans="39:39">
      <c r="AM144" s="63"/>
    </row>
    <row r="145" spans="39:39">
      <c r="AM145" s="63"/>
    </row>
    <row r="146" spans="39:39">
      <c r="AM146" s="63"/>
    </row>
    <row r="147" spans="39:39">
      <c r="AM147" s="63"/>
    </row>
    <row r="148" spans="39:39">
      <c r="AM148" s="63"/>
    </row>
    <row r="149" spans="39:39">
      <c r="AM149" s="63"/>
    </row>
    <row r="150" spans="39:39">
      <c r="AM150" s="63"/>
    </row>
    <row r="151" spans="39:39">
      <c r="AM151" s="63"/>
    </row>
    <row r="152" spans="39:39">
      <c r="AM152" s="63"/>
    </row>
    <row r="153" spans="39:39">
      <c r="AM153" s="63"/>
    </row>
    <row r="154" spans="39:39">
      <c r="AM154" s="63"/>
    </row>
    <row r="155" spans="39:39">
      <c r="AM155" s="63"/>
    </row>
    <row r="156" spans="39:39">
      <c r="AM156" s="63"/>
    </row>
    <row r="157" spans="39:39">
      <c r="AM157" s="63"/>
    </row>
    <row r="158" spans="39:39">
      <c r="AM158" s="63"/>
    </row>
    <row r="159" spans="39:39">
      <c r="AM159" s="63"/>
    </row>
    <row r="160" spans="39:39">
      <c r="AM160" s="63"/>
    </row>
    <row r="161" spans="39:39">
      <c r="AM161" s="63"/>
    </row>
  </sheetData>
  <sheetProtection selectLockedCells="1" selectUnlockedCells="1"/>
  <mergeCells count="120">
    <mergeCell ref="R12:T15"/>
    <mergeCell ref="AD27:AH27"/>
    <mergeCell ref="AD29:AH29"/>
    <mergeCell ref="J20:X21"/>
    <mergeCell ref="F24:X25"/>
    <mergeCell ref="F26:X27"/>
    <mergeCell ref="F49:G49"/>
    <mergeCell ref="H49:I49"/>
    <mergeCell ref="A51:E61"/>
    <mergeCell ref="F51:M51"/>
    <mergeCell ref="A24:E25"/>
    <mergeCell ref="A20:I21"/>
    <mergeCell ref="A28:E29"/>
    <mergeCell ref="J22:X23"/>
    <mergeCell ref="A35:E36"/>
    <mergeCell ref="A37:E38"/>
    <mergeCell ref="K49:L49"/>
    <mergeCell ref="N49:O49"/>
    <mergeCell ref="F45:AH45"/>
    <mergeCell ref="F47:AH47"/>
    <mergeCell ref="F48:AH48"/>
    <mergeCell ref="AD28:AH28"/>
    <mergeCell ref="I35:J35"/>
    <mergeCell ref="AD20:AH21"/>
    <mergeCell ref="C11:E11"/>
    <mergeCell ref="U11:W11"/>
    <mergeCell ref="J18:X19"/>
    <mergeCell ref="N51:AH51"/>
    <mergeCell ref="AD30:AH30"/>
    <mergeCell ref="AD31:AH31"/>
    <mergeCell ref="F42:AH42"/>
    <mergeCell ref="A39:E48"/>
    <mergeCell ref="F43:AH43"/>
    <mergeCell ref="A30:E33"/>
    <mergeCell ref="F30:X33"/>
    <mergeCell ref="F37:AH38"/>
    <mergeCell ref="G36:M36"/>
    <mergeCell ref="A50:I50"/>
    <mergeCell ref="A49:E49"/>
    <mergeCell ref="F39:AH39"/>
    <mergeCell ref="F40:AH40"/>
    <mergeCell ref="F41:AH41"/>
    <mergeCell ref="F44:AH44"/>
    <mergeCell ref="AD22:AH22"/>
    <mergeCell ref="A18:I19"/>
    <mergeCell ref="F12:H15"/>
    <mergeCell ref="AD11:AF11"/>
    <mergeCell ref="X11:Z11"/>
    <mergeCell ref="F46:AH46"/>
    <mergeCell ref="G35:H35"/>
    <mergeCell ref="AA65:AH65"/>
    <mergeCell ref="C12:E15"/>
    <mergeCell ref="A17:H17"/>
    <mergeCell ref="AA12:AC15"/>
    <mergeCell ref="AD32:AH32"/>
    <mergeCell ref="AD33:AH33"/>
    <mergeCell ref="K35:L35"/>
    <mergeCell ref="AA63:AH63"/>
    <mergeCell ref="L12:N15"/>
    <mergeCell ref="I12:K15"/>
    <mergeCell ref="N60:AH61"/>
    <mergeCell ref="F60:M61"/>
    <mergeCell ref="F52:M53"/>
    <mergeCell ref="N52:AH53"/>
    <mergeCell ref="N58:AH59"/>
    <mergeCell ref="F56:M57"/>
    <mergeCell ref="N56:AH57"/>
    <mergeCell ref="F58:M59"/>
    <mergeCell ref="F54:M55"/>
    <mergeCell ref="N54:AH55"/>
    <mergeCell ref="Q49:R49"/>
    <mergeCell ref="S49:AE49"/>
    <mergeCell ref="AI2:AS4"/>
    <mergeCell ref="Z8:AA8"/>
    <mergeCell ref="X8:Y8"/>
    <mergeCell ref="V7:W7"/>
    <mergeCell ref="L11:N11"/>
    <mergeCell ref="A26:E27"/>
    <mergeCell ref="R8:W8"/>
    <mergeCell ref="G8:H8"/>
    <mergeCell ref="A11:B15"/>
    <mergeCell ref="A22:I23"/>
    <mergeCell ref="Y20:AC21"/>
    <mergeCell ref="N7:U7"/>
    <mergeCell ref="L7:M7"/>
    <mergeCell ref="G5:K5"/>
    <mergeCell ref="L5:W5"/>
    <mergeCell ref="U12:W15"/>
    <mergeCell ref="R11:T11"/>
    <mergeCell ref="O11:Q11"/>
    <mergeCell ref="F11:H11"/>
    <mergeCell ref="O8:P8"/>
    <mergeCell ref="G7:K7"/>
    <mergeCell ref="A2:AH3"/>
    <mergeCell ref="A5:F7"/>
    <mergeCell ref="A8:F8"/>
    <mergeCell ref="AI36:AK36"/>
    <mergeCell ref="AI11:AN11"/>
    <mergeCell ref="AI12:AN12"/>
    <mergeCell ref="N36:AC36"/>
    <mergeCell ref="Y18:AC19"/>
    <mergeCell ref="AI5:AM7"/>
    <mergeCell ref="AI20:AM21"/>
    <mergeCell ref="AD23:AH23"/>
    <mergeCell ref="X7:AF7"/>
    <mergeCell ref="P35:AH35"/>
    <mergeCell ref="F28:X29"/>
    <mergeCell ref="AD26:AH26"/>
    <mergeCell ref="L8:M8"/>
    <mergeCell ref="AF8:AG8"/>
    <mergeCell ref="AD24:AH24"/>
    <mergeCell ref="AD25:AH25"/>
    <mergeCell ref="AA11:AC11"/>
    <mergeCell ref="AC8:AD8"/>
    <mergeCell ref="I8:J8"/>
    <mergeCell ref="I11:K11"/>
    <mergeCell ref="AD12:AF15"/>
    <mergeCell ref="X12:Z15"/>
    <mergeCell ref="AD18:AH19"/>
    <mergeCell ref="O12:Q15"/>
  </mergeCells>
  <phoneticPr fontId="60"/>
  <dataValidations count="6">
    <dataValidation type="list" allowBlank="1" showInputMessage="1" showErrorMessage="1" sqref="AC8:AD8 L8:M8 K49:L49" xr:uid="{12155BEE-9088-4B12-A839-878C1A342407}">
      <formula1>"1,2,3,4,5,6,7,8,9,10,11,12"</formula1>
    </dataValidation>
    <dataValidation type="list" allowBlank="1" showInputMessage="1" showErrorMessage="1" sqref="AF8:AG8 O8:P8" xr:uid="{B02576E0-E9C5-4AE2-8D30-79D07D0A38E0}">
      <formula1>"1,2,3,4,5,6,7,8,9,10,11,12,13,14,15,16,17,18,19,20,21,22,23,24,25,26,27,28,29,30,31"</formula1>
    </dataValidation>
    <dataValidation type="list" allowBlank="1" showInputMessage="1" showErrorMessage="1" prompt="リストから選択（複数項目該当する場合は手入力で構いません）" sqref="F30:X33" xr:uid="{DB308389-0F3E-4AE1-A0FE-AAE1D34EFE5E}">
      <formula1>$AQ$66:$AQ$69</formula1>
    </dataValidation>
    <dataValidation type="list" allowBlank="1" showInputMessage="1" showErrorMessage="1" sqref="H49:I49" xr:uid="{3D06BC24-DEB3-49C7-B911-C9CE38402C4A}">
      <formula1>"1,26,27,28、1,2,3,4,5"</formula1>
    </dataValidation>
    <dataValidation type="list" allowBlank="1" showInputMessage="1" showErrorMessage="1" sqref="Z8:AA8 I8:J8 I35:J35" xr:uid="{0A1CC101-D38B-4083-BC5C-4FB7E4225495}">
      <formula1>"5,6,7,8,9"</formula1>
    </dataValidation>
    <dataValidation type="list" errorStyle="information" imeMode="on" allowBlank="1" showInputMessage="1" showErrorMessage="1" prompt="リストから選択（複数項目該当する場合は手入力で構いません）" sqref="F28:X29" xr:uid="{B9580B8B-7671-4EC1-AF62-390BD45C2629}">
      <formula1>$AM$66:$AM$142</formula1>
    </dataValidation>
  </dataValidations>
  <hyperlinks>
    <hyperlink ref="AA63:AD63" location="関係書類一覧表!Print_Area" display="関係書類一覧表!Print_Area" xr:uid="{6A6E2A7B-58AB-4437-ADAB-F05D66856158}"/>
    <hyperlink ref="AA65:AD65" location="'一括記入シート（最初に記入してください）'!A1" display="'一括記入シート（最初に記入してください）'!A1" xr:uid="{49B10218-2968-4991-83FA-164DD16B868A}"/>
  </hyperlinks>
  <pageMargins left="0.84" right="0.33" top="0.78749999999999998" bottom="0.39374999999999999" header="0.51180555555555562" footer="0.51180555555555562"/>
  <pageSetup paperSize="9" firstPageNumber="4294963191" orientation="portrait" blackAndWhite="1" r:id="rId1"/>
  <headerFooter alignWithMargins="0">
    <oddHeader>&amp;R&amp;"ＭＳ Ｐゴシック"&amp;11(上田市様式１－１)</oddHeader>
  </headerFooter>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フロー図</vt:lpstr>
      <vt:lpstr>提出書類一覧表</vt:lpstr>
      <vt:lpstr>一括記入シート（最初）</vt:lpstr>
      <vt:lpstr>関係書類一覧表</vt:lpstr>
      <vt:lpstr>⓪工事届出書</vt:lpstr>
      <vt:lpstr>①見積依頼書（案）</vt:lpstr>
      <vt:lpstr>②仕様書</vt:lpstr>
      <vt:lpstr>③見積書審査表（見積前審査1回目）</vt:lpstr>
      <vt:lpstr>④工事施行伺</vt:lpstr>
      <vt:lpstr>⑤見積依頼書</vt:lpstr>
      <vt:lpstr>⑥現場説明</vt:lpstr>
      <vt:lpstr>⑦見積書書式</vt:lpstr>
      <vt:lpstr>⑧見積書経過書</vt:lpstr>
      <vt:lpstr>⑨見積書審査表（契約前審査2回目）</vt:lpstr>
      <vt:lpstr>⑩契約伺書</vt:lpstr>
      <vt:lpstr>⑪-1建設工事請負契約書 </vt:lpstr>
      <vt:lpstr>⑪-2請書（契約金額が200万円以下の場合）</vt:lpstr>
      <vt:lpstr>⑫検査調書</vt:lpstr>
      <vt:lpstr>⑬結果通知</vt:lpstr>
      <vt:lpstr>⑭書類チェック</vt:lpstr>
      <vt:lpstr>⑮見積書審査表（変更後）</vt:lpstr>
      <vt:lpstr>⑯変更執行伺書</vt:lpstr>
      <vt:lpstr>⑰-1建設工事変更請負契約書</vt:lpstr>
      <vt:lpstr>⑰-2変更請書</vt:lpstr>
      <vt:lpstr>'⓪工事届出書'!Print_Area</vt:lpstr>
      <vt:lpstr>'①見積依頼書（案）'!Print_Area</vt:lpstr>
      <vt:lpstr>②仕様書!Print_Area</vt:lpstr>
      <vt:lpstr>'③見積書審査表（見積前審査1回目）'!Print_Area</vt:lpstr>
      <vt:lpstr>④工事施行伺!Print_Area</vt:lpstr>
      <vt:lpstr>⑤見積依頼書!Print_Area</vt:lpstr>
      <vt:lpstr>⑥現場説明!Print_Area</vt:lpstr>
      <vt:lpstr>⑦見積書書式!Print_Area</vt:lpstr>
      <vt:lpstr>⑧見積書経過書!Print_Area</vt:lpstr>
      <vt:lpstr>'⑨見積書審査表（契約前審査2回目）'!Print_Area</vt:lpstr>
      <vt:lpstr>⑩契約伺書!Print_Area</vt:lpstr>
      <vt:lpstr>'⑪-1建設工事請負契約書 '!Print_Area</vt:lpstr>
      <vt:lpstr>'⑪-2請書（契約金額が200万円以下の場合）'!Print_Area</vt:lpstr>
      <vt:lpstr>⑫検査調書!Print_Area</vt:lpstr>
      <vt:lpstr>⑬結果通知!Print_Area</vt:lpstr>
      <vt:lpstr>⑭書類チェック!Print_Area</vt:lpstr>
      <vt:lpstr>'⑮見積書審査表（変更後）'!Print_Area</vt:lpstr>
      <vt:lpstr>⑯変更執行伺書!Print_Area</vt:lpstr>
      <vt:lpstr>'⑰-1建設工事変更請負契約書'!Print_Area</vt:lpstr>
      <vt:lpstr>'⑰-2変更請書'!Print_Area</vt:lpstr>
      <vt:lpstr>フロー図!Print_Area</vt:lpstr>
      <vt:lpstr>'一括記入シート（最初）'!Print_Area</vt:lpstr>
      <vt:lpstr>関係書類一覧表!Print_Area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midorikai</dc:creator>
  <cp:lastModifiedBy>hiroyuki asakawa</cp:lastModifiedBy>
  <cp:revision/>
  <cp:lastPrinted>2025-09-05T03:03:01Z</cp:lastPrinted>
  <dcterms:created xsi:type="dcterms:W3CDTF">2011-12-06T07:39:48Z</dcterms:created>
  <dcterms:modified xsi:type="dcterms:W3CDTF">2025-10-31T06:33:23Z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1041-6.4.0.1898</vt:lpwstr>
  </property>
</Properties>
</file>